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245" firstSheet="14" activeTab="19"/>
  </bookViews>
  <sheets>
    <sheet name="Chính trị" sheetId="1" r:id="rId1"/>
    <sheet name="Pháp luật" sheetId="23" r:id="rId2"/>
    <sheet name="Đại cương CNTT và TT" sheetId="24" r:id="rId3"/>
    <sheet name="Tiếng anh" sheetId="25" r:id="rId4"/>
    <sheet name="GDTC" sheetId="56" r:id="rId5"/>
    <sheet name="GDQP" sheetId="57" r:id="rId6"/>
    <sheet name="Viết và đọc tên thuốc" sheetId="26" r:id="rId7"/>
    <sheet name="Thực vật dược" sheetId="27" r:id="rId8"/>
    <sheet name="Hóa phân tích " sheetId="28" r:id="rId9"/>
    <sheet name="Giải phẩu sinh lý" sheetId="29" r:id="rId10"/>
    <sheet name="Pháp chế dược" sheetId="30" r:id="rId11"/>
    <sheet name="Bảo quản thuốc và thiết bị y tế" sheetId="31" r:id="rId12"/>
    <sheet name="Anh văn chuyên nghành" sheetId="32" r:id="rId13"/>
    <sheet name="Bào chế 1" sheetId="33" r:id="rId14"/>
    <sheet name="Bào chế 2)" sheetId="44" r:id="rId15"/>
    <sheet name="Hóa dược 1" sheetId="45" r:id="rId16"/>
    <sheet name="Hóa dược 2" sheetId="46" r:id="rId17"/>
    <sheet name="Dược liệu 1" sheetId="47" r:id="rId18"/>
    <sheet name="Dược liệu 2" sheetId="48" r:id="rId19"/>
    <sheet name="DL Sàng" sheetId="49" r:id="rId20"/>
    <sheet name="Kiểm nghiệm thuốc" sheetId="50" r:id="rId21"/>
    <sheet name="Thưc tập DLS" sheetId="53" r:id="rId22"/>
    <sheet name="Thực tập TN" sheetId="54" r:id="rId23"/>
    <sheet name="Marketing dược" sheetId="55" r:id="rId24"/>
    <sheet name="Sheet2" sheetId="2" r:id="rId25"/>
    <sheet name="Sheet3" sheetId="3" r:id="rId26"/>
  </sheets>
  <calcPr calcId="124519"/>
</workbook>
</file>

<file path=xl/calcChain.xml><?xml version="1.0" encoding="utf-8"?>
<calcChain xmlns="http://schemas.openxmlformats.org/spreadsheetml/2006/main">
  <c r="I14" i="49"/>
  <c r="J14" s="1"/>
  <c r="K14" s="1"/>
  <c r="M14" s="1"/>
  <c r="I15"/>
  <c r="J15" s="1"/>
  <c r="K15" s="1"/>
  <c r="M15" s="1"/>
  <c r="I16"/>
  <c r="J16" s="1"/>
  <c r="K16" s="1"/>
  <c r="M16" s="1"/>
  <c r="I17"/>
  <c r="J17" s="1"/>
  <c r="K17" s="1"/>
  <c r="M17" s="1"/>
  <c r="I18"/>
  <c r="J18" s="1"/>
  <c r="K18" s="1"/>
  <c r="M18" s="1"/>
  <c r="I19"/>
  <c r="J19" s="1"/>
  <c r="K19" s="1"/>
  <c r="M19" s="1"/>
  <c r="I20"/>
  <c r="J20" s="1"/>
  <c r="K20" s="1"/>
  <c r="M20" s="1"/>
  <c r="I21"/>
  <c r="J21" s="1"/>
  <c r="K21" s="1"/>
  <c r="M21" s="1"/>
  <c r="I22"/>
  <c r="J22" s="1"/>
  <c r="K22" s="1"/>
  <c r="M22" s="1"/>
  <c r="I23"/>
  <c r="J23" s="1"/>
  <c r="K23" s="1"/>
  <c r="M23" s="1"/>
  <c r="I24"/>
  <c r="J24" s="1"/>
  <c r="K24" s="1"/>
  <c r="M24" s="1"/>
  <c r="I25"/>
  <c r="J25" s="1"/>
  <c r="K25" s="1"/>
  <c r="M25" s="1"/>
  <c r="I26"/>
  <c r="J26" s="1"/>
  <c r="K26" s="1"/>
  <c r="M26" s="1"/>
  <c r="I27"/>
  <c r="J27" s="1"/>
  <c r="K27" s="1"/>
  <c r="M27" s="1"/>
  <c r="I28"/>
  <c r="J28" s="1"/>
  <c r="K28" s="1"/>
  <c r="M28" s="1"/>
  <c r="I29"/>
  <c r="J29" s="1"/>
  <c r="K29" s="1"/>
  <c r="M29" s="1"/>
  <c r="I30"/>
  <c r="J30" s="1"/>
  <c r="K30" s="1"/>
  <c r="M30" s="1"/>
  <c r="I13"/>
  <c r="J13" s="1"/>
  <c r="K13" s="1"/>
  <c r="M13" s="1"/>
  <c r="G14"/>
  <c r="G15"/>
  <c r="G16"/>
  <c r="G17"/>
  <c r="G18"/>
  <c r="G19"/>
  <c r="G20"/>
  <c r="G21"/>
  <c r="G22"/>
  <c r="G23"/>
  <c r="G24"/>
  <c r="G25"/>
  <c r="G26"/>
  <c r="G27"/>
  <c r="G28"/>
  <c r="G29"/>
  <c r="G30"/>
  <c r="G13"/>
  <c r="G14" i="48"/>
  <c r="G15"/>
  <c r="G16"/>
  <c r="G17"/>
  <c r="G18"/>
  <c r="G19"/>
  <c r="G20"/>
  <c r="G21"/>
  <c r="G22"/>
  <c r="G23"/>
  <c r="G24"/>
  <c r="G25"/>
  <c r="G26"/>
  <c r="G27"/>
  <c r="G28"/>
  <c r="G29"/>
  <c r="G30"/>
  <c r="G13"/>
  <c r="G14" i="46"/>
  <c r="G15"/>
  <c r="G16"/>
  <c r="G17"/>
  <c r="G18"/>
  <c r="G19"/>
  <c r="G20"/>
  <c r="G21"/>
  <c r="G22"/>
  <c r="G23"/>
  <c r="G24"/>
  <c r="G25"/>
  <c r="G26"/>
  <c r="G27"/>
  <c r="G28"/>
  <c r="G29"/>
  <c r="G30"/>
  <c r="G13"/>
  <c r="J15" i="31"/>
  <c r="K15" s="1"/>
  <c r="L15" s="1"/>
  <c r="N15" s="1"/>
  <c r="J22"/>
  <c r="J28"/>
  <c r="H15"/>
  <c r="H28"/>
  <c r="M14" i="47"/>
  <c r="N14" s="1"/>
  <c r="O14" s="1"/>
  <c r="Q14" s="1"/>
  <c r="M15"/>
  <c r="M16"/>
  <c r="M17"/>
  <c r="M18"/>
  <c r="N18" s="1"/>
  <c r="O18" s="1"/>
  <c r="Q18" s="1"/>
  <c r="M19"/>
  <c r="M20"/>
  <c r="M21"/>
  <c r="M22"/>
  <c r="N22" s="1"/>
  <c r="O22" s="1"/>
  <c r="Q22" s="1"/>
  <c r="M23"/>
  <c r="M24"/>
  <c r="M25"/>
  <c r="M26"/>
  <c r="N26" s="1"/>
  <c r="O26" s="1"/>
  <c r="Q26" s="1"/>
  <c r="M27"/>
  <c r="M28"/>
  <c r="M29"/>
  <c r="M30"/>
  <c r="N30" s="1"/>
  <c r="O30" s="1"/>
  <c r="Q30" s="1"/>
  <c r="M13"/>
  <c r="I14"/>
  <c r="I15"/>
  <c r="I16"/>
  <c r="I17"/>
  <c r="I18"/>
  <c r="I19"/>
  <c r="I20"/>
  <c r="I21"/>
  <c r="I22"/>
  <c r="I23"/>
  <c r="I24"/>
  <c r="I25"/>
  <c r="I26"/>
  <c r="I27"/>
  <c r="I28"/>
  <c r="I29"/>
  <c r="I30"/>
  <c r="I13"/>
  <c r="M14" i="45"/>
  <c r="M15"/>
  <c r="M16"/>
  <c r="M17"/>
  <c r="M18"/>
  <c r="M19"/>
  <c r="M20"/>
  <c r="M21"/>
  <c r="M22"/>
  <c r="M23"/>
  <c r="M24"/>
  <c r="M25"/>
  <c r="M26"/>
  <c r="M27"/>
  <c r="M28"/>
  <c r="M29"/>
  <c r="M30"/>
  <c r="M13"/>
  <c r="I14"/>
  <c r="I15"/>
  <c r="I16"/>
  <c r="I17"/>
  <c r="I18"/>
  <c r="I19"/>
  <c r="I20"/>
  <c r="I21"/>
  <c r="I22"/>
  <c r="I23"/>
  <c r="I24"/>
  <c r="I25"/>
  <c r="I26"/>
  <c r="I27"/>
  <c r="I28"/>
  <c r="I29"/>
  <c r="I30"/>
  <c r="I13"/>
  <c r="L14" i="47"/>
  <c r="L15"/>
  <c r="L16"/>
  <c r="L17"/>
  <c r="L18"/>
  <c r="L19"/>
  <c r="L20"/>
  <c r="L21"/>
  <c r="L22"/>
  <c r="L23"/>
  <c r="L24"/>
  <c r="L25"/>
  <c r="L26"/>
  <c r="L27"/>
  <c r="L28"/>
  <c r="L29"/>
  <c r="L30"/>
  <c r="L13"/>
  <c r="G14"/>
  <c r="G15"/>
  <c r="G16"/>
  <c r="G17"/>
  <c r="G18"/>
  <c r="G19"/>
  <c r="G20"/>
  <c r="G21"/>
  <c r="G22"/>
  <c r="G23"/>
  <c r="G24"/>
  <c r="G25"/>
  <c r="G26"/>
  <c r="G27"/>
  <c r="G28"/>
  <c r="G29"/>
  <c r="G30"/>
  <c r="G13"/>
  <c r="L14" i="45"/>
  <c r="N14"/>
  <c r="O14" s="1"/>
  <c r="Q14" s="1"/>
  <c r="L15"/>
  <c r="L16"/>
  <c r="L17"/>
  <c r="N17"/>
  <c r="O17" s="1"/>
  <c r="Q17" s="1"/>
  <c r="L18"/>
  <c r="N18"/>
  <c r="O18" s="1"/>
  <c r="Q18" s="1"/>
  <c r="L19"/>
  <c r="L20"/>
  <c r="L21"/>
  <c r="N21"/>
  <c r="O21" s="1"/>
  <c r="Q21" s="1"/>
  <c r="L22"/>
  <c r="N22"/>
  <c r="O22" s="1"/>
  <c r="Q22" s="1"/>
  <c r="L23"/>
  <c r="L24"/>
  <c r="L25"/>
  <c r="N25"/>
  <c r="O25" s="1"/>
  <c r="Q25" s="1"/>
  <c r="L26"/>
  <c r="N26"/>
  <c r="O26" s="1"/>
  <c r="Q26" s="1"/>
  <c r="L27"/>
  <c r="L28"/>
  <c r="L29"/>
  <c r="N29"/>
  <c r="O29" s="1"/>
  <c r="Q29" s="1"/>
  <c r="L30"/>
  <c r="N30"/>
  <c r="O30" s="1"/>
  <c r="Q30" s="1"/>
  <c r="L13"/>
  <c r="N13" s="1"/>
  <c r="O13" s="1"/>
  <c r="Q13" s="1"/>
  <c r="G14"/>
  <c r="G15"/>
  <c r="G16"/>
  <c r="G17"/>
  <c r="G18"/>
  <c r="G19"/>
  <c r="G20"/>
  <c r="G21"/>
  <c r="G22"/>
  <c r="G23"/>
  <c r="G24"/>
  <c r="G25"/>
  <c r="G26"/>
  <c r="G27"/>
  <c r="G28"/>
  <c r="G29"/>
  <c r="G30"/>
  <c r="G13"/>
  <c r="O14" i="27"/>
  <c r="O15"/>
  <c r="O16"/>
  <c r="O17"/>
  <c r="O18"/>
  <c r="O19"/>
  <c r="O20"/>
  <c r="O21"/>
  <c r="O22"/>
  <c r="O23"/>
  <c r="O24"/>
  <c r="O25"/>
  <c r="O26"/>
  <c r="O27"/>
  <c r="O28"/>
  <c r="O29"/>
  <c r="O30"/>
  <c r="O13"/>
  <c r="I29" i="55"/>
  <c r="I28"/>
  <c r="I27"/>
  <c r="I26"/>
  <c r="I25"/>
  <c r="I24"/>
  <c r="I23"/>
  <c r="I14"/>
  <c r="I15"/>
  <c r="I16"/>
  <c r="I17"/>
  <c r="I18"/>
  <c r="I19"/>
  <c r="I21"/>
  <c r="I13"/>
  <c r="G14"/>
  <c r="G15"/>
  <c r="G16"/>
  <c r="G17"/>
  <c r="G18"/>
  <c r="G19"/>
  <c r="G20"/>
  <c r="I20" s="1"/>
  <c r="J20" s="1"/>
  <c r="K20" s="1"/>
  <c r="M20" s="1"/>
  <c r="G21"/>
  <c r="G23"/>
  <c r="G24"/>
  <c r="G25"/>
  <c r="G26"/>
  <c r="G27"/>
  <c r="G28"/>
  <c r="G29"/>
  <c r="G13"/>
  <c r="I14" i="23"/>
  <c r="G14"/>
  <c r="I14" i="32"/>
  <c r="I15"/>
  <c r="I16"/>
  <c r="I17"/>
  <c r="I18"/>
  <c r="I19"/>
  <c r="I20"/>
  <c r="I21"/>
  <c r="I22"/>
  <c r="I23"/>
  <c r="I24"/>
  <c r="I25"/>
  <c r="I26"/>
  <c r="I27"/>
  <c r="I28"/>
  <c r="I29"/>
  <c r="I30"/>
  <c r="I13"/>
  <c r="G14"/>
  <c r="G15"/>
  <c r="G16"/>
  <c r="G17"/>
  <c r="G18"/>
  <c r="G19"/>
  <c r="G20"/>
  <c r="G21"/>
  <c r="G22"/>
  <c r="G23"/>
  <c r="G24"/>
  <c r="G25"/>
  <c r="G26"/>
  <c r="G27"/>
  <c r="G28"/>
  <c r="G29"/>
  <c r="G30"/>
  <c r="G13"/>
  <c r="J14" i="31"/>
  <c r="J16"/>
  <c r="J17"/>
  <c r="J18"/>
  <c r="J19"/>
  <c r="J20"/>
  <c r="J21"/>
  <c r="J23"/>
  <c r="J24"/>
  <c r="J25"/>
  <c r="J26"/>
  <c r="J27"/>
  <c r="J29"/>
  <c r="J30"/>
  <c r="J13"/>
  <c r="H14"/>
  <c r="H16"/>
  <c r="H17"/>
  <c r="H18"/>
  <c r="H19"/>
  <c r="H20"/>
  <c r="H21"/>
  <c r="H22"/>
  <c r="H23"/>
  <c r="H24"/>
  <c r="H25"/>
  <c r="H26"/>
  <c r="H27"/>
  <c r="H29"/>
  <c r="H30"/>
  <c r="H13"/>
  <c r="I14" i="30"/>
  <c r="I15"/>
  <c r="I16"/>
  <c r="I17"/>
  <c r="I18"/>
  <c r="I19"/>
  <c r="I20"/>
  <c r="I21"/>
  <c r="I22"/>
  <c r="I23"/>
  <c r="I24"/>
  <c r="I25"/>
  <c r="I26"/>
  <c r="I27"/>
  <c r="I29"/>
  <c r="I30"/>
  <c r="I13"/>
  <c r="G14"/>
  <c r="G15"/>
  <c r="G16"/>
  <c r="G17"/>
  <c r="G18"/>
  <c r="G19"/>
  <c r="G20"/>
  <c r="G21"/>
  <c r="G22"/>
  <c r="G23"/>
  <c r="G24"/>
  <c r="G25"/>
  <c r="G26"/>
  <c r="G27"/>
  <c r="G28"/>
  <c r="I28" s="1"/>
  <c r="J28" s="1"/>
  <c r="K28" s="1"/>
  <c r="M28" s="1"/>
  <c r="G29"/>
  <c r="G30"/>
  <c r="G13"/>
  <c r="I30" i="29"/>
  <c r="I29"/>
  <c r="I24"/>
  <c r="I21"/>
  <c r="I17"/>
  <c r="I14"/>
  <c r="I13"/>
  <c r="G30"/>
  <c r="G29"/>
  <c r="G24"/>
  <c r="G21"/>
  <c r="G17"/>
  <c r="G14"/>
  <c r="G13"/>
  <c r="N14" i="27"/>
  <c r="N15"/>
  <c r="N16"/>
  <c r="N17"/>
  <c r="N18"/>
  <c r="N19"/>
  <c r="N20"/>
  <c r="N21"/>
  <c r="N22"/>
  <c r="N23"/>
  <c r="N24"/>
  <c r="N25"/>
  <c r="N26"/>
  <c r="N27"/>
  <c r="N28"/>
  <c r="N29"/>
  <c r="N30"/>
  <c r="N13"/>
  <c r="K14"/>
  <c r="K15"/>
  <c r="K16"/>
  <c r="K17"/>
  <c r="K18"/>
  <c r="K19"/>
  <c r="K20"/>
  <c r="K21"/>
  <c r="K22"/>
  <c r="K23"/>
  <c r="K24"/>
  <c r="K25"/>
  <c r="K26"/>
  <c r="K27"/>
  <c r="K28"/>
  <c r="K29"/>
  <c r="K30"/>
  <c r="K13"/>
  <c r="I14"/>
  <c r="I15"/>
  <c r="I16"/>
  <c r="I17"/>
  <c r="I18"/>
  <c r="I19"/>
  <c r="I20"/>
  <c r="I21"/>
  <c r="I22"/>
  <c r="I23"/>
  <c r="I24"/>
  <c r="I25"/>
  <c r="I26"/>
  <c r="I27"/>
  <c r="I28"/>
  <c r="I29"/>
  <c r="I30"/>
  <c r="I13"/>
  <c r="I14" i="26"/>
  <c r="I16"/>
  <c r="I17"/>
  <c r="I18"/>
  <c r="I19"/>
  <c r="I20"/>
  <c r="I21"/>
  <c r="I23"/>
  <c r="I24"/>
  <c r="I25"/>
  <c r="I26"/>
  <c r="I27"/>
  <c r="I29"/>
  <c r="I30"/>
  <c r="I13"/>
  <c r="J13" s="1"/>
  <c r="K13" s="1"/>
  <c r="M13" s="1"/>
  <c r="G14"/>
  <c r="G16"/>
  <c r="G17"/>
  <c r="G18"/>
  <c r="G19"/>
  <c r="G20"/>
  <c r="G21"/>
  <c r="G23"/>
  <c r="G24"/>
  <c r="G25"/>
  <c r="G26"/>
  <c r="G27"/>
  <c r="G29"/>
  <c r="G30"/>
  <c r="G13"/>
  <c r="J30" i="57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J15"/>
  <c r="K15" s="1"/>
  <c r="M15" s="1"/>
  <c r="J14"/>
  <c r="K14" s="1"/>
  <c r="M14" s="1"/>
  <c r="J13"/>
  <c r="K13" s="1"/>
  <c r="M13" s="1"/>
  <c r="J30" i="56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J15"/>
  <c r="K15" s="1"/>
  <c r="M15" s="1"/>
  <c r="J14"/>
  <c r="K14" s="1"/>
  <c r="M14" s="1"/>
  <c r="J13"/>
  <c r="K13" s="1"/>
  <c r="M13" s="1"/>
  <c r="M30" i="50"/>
  <c r="N30" s="1"/>
  <c r="P30" s="1"/>
  <c r="N29"/>
  <c r="P29" s="1"/>
  <c r="M29"/>
  <c r="M28"/>
  <c r="N28" s="1"/>
  <c r="P28" s="1"/>
  <c r="N27"/>
  <c r="P27" s="1"/>
  <c r="M27"/>
  <c r="M26"/>
  <c r="N26" s="1"/>
  <c r="P26" s="1"/>
  <c r="N25"/>
  <c r="P25" s="1"/>
  <c r="M25"/>
  <c r="M24"/>
  <c r="N24" s="1"/>
  <c r="P24" s="1"/>
  <c r="N23"/>
  <c r="P23" s="1"/>
  <c r="M23"/>
  <c r="M22"/>
  <c r="N22" s="1"/>
  <c r="P22" s="1"/>
  <c r="N21"/>
  <c r="P21" s="1"/>
  <c r="M21"/>
  <c r="M20"/>
  <c r="N20" s="1"/>
  <c r="P20" s="1"/>
  <c r="N19"/>
  <c r="P19" s="1"/>
  <c r="M19"/>
  <c r="M18"/>
  <c r="N18" s="1"/>
  <c r="P18" s="1"/>
  <c r="N17"/>
  <c r="P17" s="1"/>
  <c r="M17"/>
  <c r="M16"/>
  <c r="N16" s="1"/>
  <c r="P16" s="1"/>
  <c r="N15"/>
  <c r="P15" s="1"/>
  <c r="M15"/>
  <c r="M14"/>
  <c r="N14" s="1"/>
  <c r="P14" s="1"/>
  <c r="N13"/>
  <c r="P13" s="1"/>
  <c r="M13"/>
  <c r="N30" i="48"/>
  <c r="O30" s="1"/>
  <c r="Q30" s="1"/>
  <c r="O29"/>
  <c r="Q29" s="1"/>
  <c r="N29"/>
  <c r="N28"/>
  <c r="O28" s="1"/>
  <c r="Q28" s="1"/>
  <c r="O27"/>
  <c r="Q27" s="1"/>
  <c r="N27"/>
  <c r="N26"/>
  <c r="O26" s="1"/>
  <c r="Q26" s="1"/>
  <c r="O25"/>
  <c r="Q25" s="1"/>
  <c r="N25"/>
  <c r="N24"/>
  <c r="O24" s="1"/>
  <c r="Q24" s="1"/>
  <c r="O23"/>
  <c r="Q23" s="1"/>
  <c r="N23"/>
  <c r="N22"/>
  <c r="O22" s="1"/>
  <c r="Q22" s="1"/>
  <c r="O21"/>
  <c r="Q21" s="1"/>
  <c r="N21"/>
  <c r="N20"/>
  <c r="O20" s="1"/>
  <c r="Q20" s="1"/>
  <c r="O19"/>
  <c r="Q19" s="1"/>
  <c r="N19"/>
  <c r="N18"/>
  <c r="O18" s="1"/>
  <c r="Q18" s="1"/>
  <c r="O17"/>
  <c r="Q17" s="1"/>
  <c r="N17"/>
  <c r="N16"/>
  <c r="O16" s="1"/>
  <c r="Q16" s="1"/>
  <c r="O15"/>
  <c r="Q15" s="1"/>
  <c r="N15"/>
  <c r="N14"/>
  <c r="O14" s="1"/>
  <c r="Q14" s="1"/>
  <c r="O13"/>
  <c r="Q13" s="1"/>
  <c r="N13"/>
  <c r="N29" i="47"/>
  <c r="O29" s="1"/>
  <c r="Q29" s="1"/>
  <c r="N28"/>
  <c r="O28" s="1"/>
  <c r="Q28" s="1"/>
  <c r="N27"/>
  <c r="O27" s="1"/>
  <c r="Q27" s="1"/>
  <c r="N25"/>
  <c r="O25" s="1"/>
  <c r="Q25" s="1"/>
  <c r="N24"/>
  <c r="O24" s="1"/>
  <c r="Q24" s="1"/>
  <c r="N23"/>
  <c r="O23" s="1"/>
  <c r="Q23" s="1"/>
  <c r="N21"/>
  <c r="O21" s="1"/>
  <c r="Q21" s="1"/>
  <c r="N20"/>
  <c r="O20" s="1"/>
  <c r="Q20" s="1"/>
  <c r="N19"/>
  <c r="O19" s="1"/>
  <c r="Q19" s="1"/>
  <c r="N17"/>
  <c r="O17" s="1"/>
  <c r="Q17" s="1"/>
  <c r="N16"/>
  <c r="O16" s="1"/>
  <c r="Q16" s="1"/>
  <c r="N15"/>
  <c r="O15" s="1"/>
  <c r="Q15" s="1"/>
  <c r="N13"/>
  <c r="O13" s="1"/>
  <c r="Q13" s="1"/>
  <c r="N30" i="46"/>
  <c r="O30" s="1"/>
  <c r="Q30" s="1"/>
  <c r="O29"/>
  <c r="Q29" s="1"/>
  <c r="N29"/>
  <c r="N28"/>
  <c r="O28" s="1"/>
  <c r="Q28" s="1"/>
  <c r="O27"/>
  <c r="Q27" s="1"/>
  <c r="N27"/>
  <c r="N26"/>
  <c r="O26" s="1"/>
  <c r="Q26" s="1"/>
  <c r="O25"/>
  <c r="Q25" s="1"/>
  <c r="N25"/>
  <c r="N24"/>
  <c r="O24" s="1"/>
  <c r="Q24" s="1"/>
  <c r="O23"/>
  <c r="Q23" s="1"/>
  <c r="N23"/>
  <c r="N22"/>
  <c r="O22" s="1"/>
  <c r="Q22" s="1"/>
  <c r="O21"/>
  <c r="Q21" s="1"/>
  <c r="N21"/>
  <c r="N20"/>
  <c r="O20" s="1"/>
  <c r="Q20" s="1"/>
  <c r="O19"/>
  <c r="Q19" s="1"/>
  <c r="N19"/>
  <c r="N18"/>
  <c r="O18" s="1"/>
  <c r="Q18" s="1"/>
  <c r="O17"/>
  <c r="Q17" s="1"/>
  <c r="N17"/>
  <c r="N16"/>
  <c r="O16" s="1"/>
  <c r="Q16" s="1"/>
  <c r="O15"/>
  <c r="Q15" s="1"/>
  <c r="N15"/>
  <c r="N14"/>
  <c r="O14" s="1"/>
  <c r="Q14" s="1"/>
  <c r="O13"/>
  <c r="Q13" s="1"/>
  <c r="N13"/>
  <c r="N28" i="45"/>
  <c r="O28" s="1"/>
  <c r="Q28" s="1"/>
  <c r="N27"/>
  <c r="O27" s="1"/>
  <c r="Q27" s="1"/>
  <c r="N24"/>
  <c r="O24" s="1"/>
  <c r="Q24" s="1"/>
  <c r="N23"/>
  <c r="O23" s="1"/>
  <c r="Q23" s="1"/>
  <c r="N20"/>
  <c r="O20" s="1"/>
  <c r="Q20" s="1"/>
  <c r="N19"/>
  <c r="O19" s="1"/>
  <c r="Q19" s="1"/>
  <c r="N16"/>
  <c r="O16" s="1"/>
  <c r="Q16" s="1"/>
  <c r="N15"/>
  <c r="O15" s="1"/>
  <c r="Q15" s="1"/>
  <c r="O30" i="44"/>
  <c r="Q30" s="1"/>
  <c r="N30"/>
  <c r="N29"/>
  <c r="O29" s="1"/>
  <c r="Q29" s="1"/>
  <c r="O28"/>
  <c r="Q28" s="1"/>
  <c r="N28"/>
  <c r="N27"/>
  <c r="O27" s="1"/>
  <c r="Q27" s="1"/>
  <c r="O26"/>
  <c r="Q26" s="1"/>
  <c r="N26"/>
  <c r="N25"/>
  <c r="O25" s="1"/>
  <c r="Q25" s="1"/>
  <c r="O24"/>
  <c r="Q24" s="1"/>
  <c r="N24"/>
  <c r="N23"/>
  <c r="O23" s="1"/>
  <c r="Q23" s="1"/>
  <c r="O22"/>
  <c r="Q22" s="1"/>
  <c r="N22"/>
  <c r="N21"/>
  <c r="O21" s="1"/>
  <c r="Q21" s="1"/>
  <c r="O20"/>
  <c r="Q20" s="1"/>
  <c r="N20"/>
  <c r="N19"/>
  <c r="O19" s="1"/>
  <c r="Q19" s="1"/>
  <c r="O18"/>
  <c r="Q18" s="1"/>
  <c r="N18"/>
  <c r="N17"/>
  <c r="O17" s="1"/>
  <c r="Q17" s="1"/>
  <c r="O16"/>
  <c r="Q16" s="1"/>
  <c r="N16"/>
  <c r="N15"/>
  <c r="O15" s="1"/>
  <c r="Q15" s="1"/>
  <c r="O14"/>
  <c r="Q14" s="1"/>
  <c r="N14"/>
  <c r="N13"/>
  <c r="O13" s="1"/>
  <c r="Q13" s="1"/>
  <c r="N30" i="33"/>
  <c r="O30" s="1"/>
  <c r="Q30" s="1"/>
  <c r="O29"/>
  <c r="Q29" s="1"/>
  <c r="N29"/>
  <c r="N28"/>
  <c r="O28" s="1"/>
  <c r="Q28" s="1"/>
  <c r="O27"/>
  <c r="Q27" s="1"/>
  <c r="N27"/>
  <c r="N26"/>
  <c r="O26" s="1"/>
  <c r="Q26" s="1"/>
  <c r="O25"/>
  <c r="Q25" s="1"/>
  <c r="N25"/>
  <c r="N24"/>
  <c r="O24" s="1"/>
  <c r="Q24" s="1"/>
  <c r="O23"/>
  <c r="Q23" s="1"/>
  <c r="N23"/>
  <c r="N22"/>
  <c r="O22" s="1"/>
  <c r="Q22" s="1"/>
  <c r="O21"/>
  <c r="Q21" s="1"/>
  <c r="N21"/>
  <c r="N20"/>
  <c r="O20" s="1"/>
  <c r="Q20" s="1"/>
  <c r="O19"/>
  <c r="Q19" s="1"/>
  <c r="N19"/>
  <c r="N18"/>
  <c r="O18" s="1"/>
  <c r="Q18" s="1"/>
  <c r="O17"/>
  <c r="Q17" s="1"/>
  <c r="N17"/>
  <c r="N16"/>
  <c r="O16" s="1"/>
  <c r="Q16" s="1"/>
  <c r="O15"/>
  <c r="Q15" s="1"/>
  <c r="N15"/>
  <c r="N14"/>
  <c r="O14" s="1"/>
  <c r="Q14" s="1"/>
  <c r="O13"/>
  <c r="Q13" s="1"/>
  <c r="N13"/>
  <c r="M30" i="28"/>
  <c r="N30" s="1"/>
  <c r="P30" s="1"/>
  <c r="N29"/>
  <c r="P29" s="1"/>
  <c r="M29"/>
  <c r="M28"/>
  <c r="N28" s="1"/>
  <c r="P28" s="1"/>
  <c r="N27"/>
  <c r="P27" s="1"/>
  <c r="M27"/>
  <c r="M26"/>
  <c r="N26" s="1"/>
  <c r="P26" s="1"/>
  <c r="N25"/>
  <c r="P25" s="1"/>
  <c r="M25"/>
  <c r="M24"/>
  <c r="N24" s="1"/>
  <c r="P24" s="1"/>
  <c r="N23"/>
  <c r="P23" s="1"/>
  <c r="M23"/>
  <c r="M22"/>
  <c r="N22" s="1"/>
  <c r="P22" s="1"/>
  <c r="N21"/>
  <c r="P21" s="1"/>
  <c r="M21"/>
  <c r="M20"/>
  <c r="N20" s="1"/>
  <c r="P20" s="1"/>
  <c r="N19"/>
  <c r="P19" s="1"/>
  <c r="M19"/>
  <c r="M18"/>
  <c r="N18" s="1"/>
  <c r="P18" s="1"/>
  <c r="N17"/>
  <c r="P17" s="1"/>
  <c r="M17"/>
  <c r="M16"/>
  <c r="N16" s="1"/>
  <c r="P16" s="1"/>
  <c r="N15"/>
  <c r="P15" s="1"/>
  <c r="M15"/>
  <c r="M14"/>
  <c r="N14" s="1"/>
  <c r="P14" s="1"/>
  <c r="N13"/>
  <c r="P13" s="1"/>
  <c r="M13"/>
  <c r="P29" i="27"/>
  <c r="Q29" s="1"/>
  <c r="S29" s="1"/>
  <c r="P30"/>
  <c r="Q30"/>
  <c r="S30" s="1"/>
  <c r="J30" i="55"/>
  <c r="K30" s="1"/>
  <c r="M30" s="1"/>
  <c r="J29"/>
  <c r="K29" s="1"/>
  <c r="M29" s="1"/>
  <c r="J28"/>
  <c r="K28" s="1"/>
  <c r="M28" s="1"/>
  <c r="J27"/>
  <c r="K27" s="1"/>
  <c r="M27" s="1"/>
  <c r="K26"/>
  <c r="M26" s="1"/>
  <c r="J26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19"/>
  <c r="K19" s="1"/>
  <c r="M19" s="1"/>
  <c r="K18"/>
  <c r="M18" s="1"/>
  <c r="J18"/>
  <c r="J17"/>
  <c r="K17" s="1"/>
  <c r="M17" s="1"/>
  <c r="J16"/>
  <c r="K16" s="1"/>
  <c r="M16" s="1"/>
  <c r="J15"/>
  <c r="K15" s="1"/>
  <c r="M15" s="1"/>
  <c r="K14"/>
  <c r="M14" s="1"/>
  <c r="J14"/>
  <c r="J13"/>
  <c r="K13" s="1"/>
  <c r="M13" s="1"/>
  <c r="K30" i="54"/>
  <c r="M30" s="1"/>
  <c r="J30"/>
  <c r="J29"/>
  <c r="K29" s="1"/>
  <c r="M29" s="1"/>
  <c r="K28"/>
  <c r="M28" s="1"/>
  <c r="J28"/>
  <c r="J27"/>
  <c r="K27" s="1"/>
  <c r="M27" s="1"/>
  <c r="K26"/>
  <c r="M26" s="1"/>
  <c r="J26"/>
  <c r="J25"/>
  <c r="K25" s="1"/>
  <c r="M25" s="1"/>
  <c r="K24"/>
  <c r="M24" s="1"/>
  <c r="J24"/>
  <c r="J23"/>
  <c r="K23" s="1"/>
  <c r="M23" s="1"/>
  <c r="K22"/>
  <c r="M22" s="1"/>
  <c r="J22"/>
  <c r="J21"/>
  <c r="K21" s="1"/>
  <c r="M21" s="1"/>
  <c r="K20"/>
  <c r="M20" s="1"/>
  <c r="J20"/>
  <c r="J19"/>
  <c r="K19" s="1"/>
  <c r="M19" s="1"/>
  <c r="K18"/>
  <c r="M18" s="1"/>
  <c r="J18"/>
  <c r="J17"/>
  <c r="K17" s="1"/>
  <c r="M17" s="1"/>
  <c r="K16"/>
  <c r="M16" s="1"/>
  <c r="J16"/>
  <c r="J15"/>
  <c r="K15" s="1"/>
  <c r="M15" s="1"/>
  <c r="K14"/>
  <c r="M14" s="1"/>
  <c r="J14"/>
  <c r="J13"/>
  <c r="K13" s="1"/>
  <c r="M13" s="1"/>
  <c r="J30" i="53"/>
  <c r="K30" s="1"/>
  <c r="M30" s="1"/>
  <c r="K29"/>
  <c r="M29" s="1"/>
  <c r="J29"/>
  <c r="J28"/>
  <c r="K28" s="1"/>
  <c r="M28" s="1"/>
  <c r="K27"/>
  <c r="M27" s="1"/>
  <c r="J27"/>
  <c r="J26"/>
  <c r="K26" s="1"/>
  <c r="M26" s="1"/>
  <c r="K25"/>
  <c r="M25" s="1"/>
  <c r="J25"/>
  <c r="J24"/>
  <c r="K24" s="1"/>
  <c r="M24" s="1"/>
  <c r="K23"/>
  <c r="M23" s="1"/>
  <c r="J23"/>
  <c r="J22"/>
  <c r="K22" s="1"/>
  <c r="M22" s="1"/>
  <c r="K21"/>
  <c r="M21" s="1"/>
  <c r="J21"/>
  <c r="J20"/>
  <c r="K20" s="1"/>
  <c r="M20" s="1"/>
  <c r="K19"/>
  <c r="M19" s="1"/>
  <c r="J19"/>
  <c r="J18"/>
  <c r="K18" s="1"/>
  <c r="M18" s="1"/>
  <c r="K17"/>
  <c r="M17" s="1"/>
  <c r="J17"/>
  <c r="J16"/>
  <c r="K16" s="1"/>
  <c r="M16" s="1"/>
  <c r="K15"/>
  <c r="M15" s="1"/>
  <c r="J15"/>
  <c r="J14"/>
  <c r="K14" s="1"/>
  <c r="M14" s="1"/>
  <c r="K13"/>
  <c r="M13" s="1"/>
  <c r="J13"/>
  <c r="J30" i="32"/>
  <c r="K30" s="1"/>
  <c r="M30" s="1"/>
  <c r="J29"/>
  <c r="K29" s="1"/>
  <c r="M29" s="1"/>
  <c r="J28"/>
  <c r="K28" s="1"/>
  <c r="M28" s="1"/>
  <c r="K27"/>
  <c r="M27" s="1"/>
  <c r="J27"/>
  <c r="J26"/>
  <c r="K26" s="1"/>
  <c r="M26" s="1"/>
  <c r="J25"/>
  <c r="K25" s="1"/>
  <c r="M25" s="1"/>
  <c r="J24"/>
  <c r="K24" s="1"/>
  <c r="M24" s="1"/>
  <c r="K23"/>
  <c r="M23" s="1"/>
  <c r="J23"/>
  <c r="J22"/>
  <c r="K22" s="1"/>
  <c r="M22" s="1"/>
  <c r="J21"/>
  <c r="K21" s="1"/>
  <c r="M21" s="1"/>
  <c r="J20"/>
  <c r="K20" s="1"/>
  <c r="M20" s="1"/>
  <c r="K19"/>
  <c r="M19" s="1"/>
  <c r="J19"/>
  <c r="J18"/>
  <c r="K18" s="1"/>
  <c r="M18" s="1"/>
  <c r="J17"/>
  <c r="K17" s="1"/>
  <c r="M17" s="1"/>
  <c r="J16"/>
  <c r="K16" s="1"/>
  <c r="M16" s="1"/>
  <c r="K15"/>
  <c r="M15" s="1"/>
  <c r="J15"/>
  <c r="J14"/>
  <c r="K14" s="1"/>
  <c r="M14" s="1"/>
  <c r="J13"/>
  <c r="K13" s="1"/>
  <c r="M13" s="1"/>
  <c r="K30" i="31"/>
  <c r="L30" s="1"/>
  <c r="N30" s="1"/>
  <c r="K29"/>
  <c r="L29" s="1"/>
  <c r="N29" s="1"/>
  <c r="K28"/>
  <c r="L28" s="1"/>
  <c r="N28" s="1"/>
  <c r="K27"/>
  <c r="L27" s="1"/>
  <c r="N27" s="1"/>
  <c r="K26"/>
  <c r="L26" s="1"/>
  <c r="N26" s="1"/>
  <c r="K25"/>
  <c r="L25" s="1"/>
  <c r="N25" s="1"/>
  <c r="K24"/>
  <c r="L24" s="1"/>
  <c r="N24" s="1"/>
  <c r="K23"/>
  <c r="L23" s="1"/>
  <c r="N23" s="1"/>
  <c r="K22"/>
  <c r="L22" s="1"/>
  <c r="N22" s="1"/>
  <c r="K21"/>
  <c r="L21" s="1"/>
  <c r="N21" s="1"/>
  <c r="K20"/>
  <c r="L20" s="1"/>
  <c r="N20" s="1"/>
  <c r="L19"/>
  <c r="N19" s="1"/>
  <c r="K19"/>
  <c r="K18"/>
  <c r="L18" s="1"/>
  <c r="N18" s="1"/>
  <c r="K17"/>
  <c r="L17" s="1"/>
  <c r="N17" s="1"/>
  <c r="K16"/>
  <c r="L16" s="1"/>
  <c r="N16" s="1"/>
  <c r="K14"/>
  <c r="L14" s="1"/>
  <c r="N14" s="1"/>
  <c r="K13"/>
  <c r="L13" s="1"/>
  <c r="N13" s="1"/>
  <c r="J30" i="30"/>
  <c r="K30" s="1"/>
  <c r="M30" s="1"/>
  <c r="J29"/>
  <c r="K29" s="1"/>
  <c r="M29" s="1"/>
  <c r="K27"/>
  <c r="M27" s="1"/>
  <c r="J27"/>
  <c r="J26"/>
  <c r="K26" s="1"/>
  <c r="M26" s="1"/>
  <c r="J25"/>
  <c r="K25" s="1"/>
  <c r="M25" s="1"/>
  <c r="J24"/>
  <c r="K24" s="1"/>
  <c r="M24" s="1"/>
  <c r="K23"/>
  <c r="M23" s="1"/>
  <c r="J23"/>
  <c r="J22"/>
  <c r="K22" s="1"/>
  <c r="M22" s="1"/>
  <c r="J21"/>
  <c r="K21" s="1"/>
  <c r="M21" s="1"/>
  <c r="J20"/>
  <c r="K20" s="1"/>
  <c r="M20" s="1"/>
  <c r="K19"/>
  <c r="M19" s="1"/>
  <c r="J19"/>
  <c r="J18"/>
  <c r="K18" s="1"/>
  <c r="M18" s="1"/>
  <c r="J17"/>
  <c r="K17" s="1"/>
  <c r="M17" s="1"/>
  <c r="J16"/>
  <c r="K16" s="1"/>
  <c r="M16" s="1"/>
  <c r="K15"/>
  <c r="M15" s="1"/>
  <c r="J15"/>
  <c r="J14"/>
  <c r="K14" s="1"/>
  <c r="M14" s="1"/>
  <c r="J13"/>
  <c r="K13" s="1"/>
  <c r="M13" s="1"/>
  <c r="J30" i="29"/>
  <c r="K30" s="1"/>
  <c r="M30" s="1"/>
  <c r="J29"/>
  <c r="K29" s="1"/>
  <c r="M29" s="1"/>
  <c r="J28"/>
  <c r="K28" s="1"/>
  <c r="M28" s="1"/>
  <c r="K27"/>
  <c r="M27" s="1"/>
  <c r="J27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K21"/>
  <c r="M21" s="1"/>
  <c r="J21"/>
  <c r="J20"/>
  <c r="K20" s="1"/>
  <c r="M20" s="1"/>
  <c r="J19"/>
  <c r="K19" s="1"/>
  <c r="M19" s="1"/>
  <c r="J18"/>
  <c r="K18" s="1"/>
  <c r="M18" s="1"/>
  <c r="K17"/>
  <c r="M17" s="1"/>
  <c r="J17"/>
  <c r="J16"/>
  <c r="K16" s="1"/>
  <c r="M16" s="1"/>
  <c r="K15"/>
  <c r="M15" s="1"/>
  <c r="J15"/>
  <c r="J14"/>
  <c r="K14" s="1"/>
  <c r="M14" s="1"/>
  <c r="J13"/>
  <c r="K13" s="1"/>
  <c r="M13" s="1"/>
  <c r="J30" i="26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J15"/>
  <c r="K15" s="1"/>
  <c r="M15" s="1"/>
  <c r="J14"/>
  <c r="K14" s="1"/>
  <c r="M14" s="1"/>
  <c r="J30" i="25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K23"/>
  <c r="M23" s="1"/>
  <c r="J23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K15"/>
  <c r="M15" s="1"/>
  <c r="J15"/>
  <c r="J14"/>
  <c r="K14" s="1"/>
  <c r="M14" s="1"/>
  <c r="J13"/>
  <c r="K13" s="1"/>
  <c r="M13" s="1"/>
  <c r="J30" i="24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J15"/>
  <c r="K15" s="1"/>
  <c r="M15" s="1"/>
  <c r="J14"/>
  <c r="K14" s="1"/>
  <c r="M14" s="1"/>
  <c r="J13"/>
  <c r="K13" s="1"/>
  <c r="M13" s="1"/>
  <c r="J30" i="23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J15"/>
  <c r="K15" s="1"/>
  <c r="M15" s="1"/>
  <c r="J14"/>
  <c r="K14" s="1"/>
  <c r="M14" s="1"/>
  <c r="J13"/>
  <c r="K13" s="1"/>
  <c r="M13" s="1"/>
  <c r="J29" i="1"/>
  <c r="K29" s="1"/>
  <c r="M29" s="1"/>
  <c r="P18" i="27"/>
  <c r="Q18" s="1"/>
  <c r="S18" s="1"/>
  <c r="P19"/>
  <c r="Q19"/>
  <c r="S19" s="1"/>
  <c r="P20"/>
  <c r="Q20" s="1"/>
  <c r="S20" s="1"/>
  <c r="P21"/>
  <c r="Q21" s="1"/>
  <c r="S21" s="1"/>
  <c r="P22"/>
  <c r="Q22" s="1"/>
  <c r="S22" s="1"/>
  <c r="P23"/>
  <c r="Q23"/>
  <c r="S23" s="1"/>
  <c r="P24"/>
  <c r="Q24" s="1"/>
  <c r="S24" s="1"/>
  <c r="P25"/>
  <c r="Q25" s="1"/>
  <c r="S25" s="1"/>
  <c r="J14" i="1"/>
  <c r="K14" s="1"/>
  <c r="M14" s="1"/>
  <c r="J15"/>
  <c r="K15" s="1"/>
  <c r="M15" s="1"/>
  <c r="J16"/>
  <c r="K16" s="1"/>
  <c r="M16" s="1"/>
  <c r="J17"/>
  <c r="K17" s="1"/>
  <c r="M17" s="1"/>
  <c r="J18"/>
  <c r="K18" s="1"/>
  <c r="M18" s="1"/>
  <c r="J19"/>
  <c r="K19" s="1"/>
  <c r="M19" s="1"/>
  <c r="J20"/>
  <c r="K20" s="1"/>
  <c r="M20" s="1"/>
  <c r="J21"/>
  <c r="K21" s="1"/>
  <c r="M21" s="1"/>
  <c r="J22"/>
  <c r="K22" s="1"/>
  <c r="M22" s="1"/>
  <c r="J23"/>
  <c r="K23" s="1"/>
  <c r="M23" s="1"/>
  <c r="J24"/>
  <c r="K24" s="1"/>
  <c r="M24" s="1"/>
  <c r="J25"/>
  <c r="K25" s="1"/>
  <c r="M25" s="1"/>
  <c r="J26"/>
  <c r="K26" s="1"/>
  <c r="M26" s="1"/>
  <c r="J27"/>
  <c r="K27" s="1"/>
  <c r="M27" s="1"/>
  <c r="J28"/>
  <c r="K28" s="1"/>
  <c r="M28" s="1"/>
  <c r="J30"/>
  <c r="K30" s="1"/>
  <c r="M30" s="1"/>
  <c r="P28" i="27"/>
  <c r="Q28" s="1"/>
  <c r="S28" s="1"/>
  <c r="P27"/>
  <c r="Q27" s="1"/>
  <c r="S27" s="1"/>
  <c r="P26"/>
  <c r="Q26" s="1"/>
  <c r="S26" s="1"/>
  <c r="P17"/>
  <c r="Q17" s="1"/>
  <c r="S17" s="1"/>
  <c r="P16"/>
  <c r="Q16" s="1"/>
  <c r="S16" s="1"/>
  <c r="P15"/>
  <c r="Q15" s="1"/>
  <c r="S15" s="1"/>
  <c r="P14"/>
  <c r="Q14" s="1"/>
  <c r="S14" s="1"/>
  <c r="P13"/>
  <c r="Q13" s="1"/>
  <c r="S13" s="1"/>
  <c r="J13" i="1" l="1"/>
  <c r="K13" s="1"/>
  <c r="M13" s="1"/>
</calcChain>
</file>

<file path=xl/sharedStrings.xml><?xml version="1.0" encoding="utf-8"?>
<sst xmlns="http://schemas.openxmlformats.org/spreadsheetml/2006/main" count="2045" uniqueCount="124">
  <si>
    <t>SỞ LAO ĐỘNG TB &amp;XH TỈNH THỪA THIÊN HUẾ</t>
  </si>
  <si>
    <t>BẢNG ĐIỂM HỌC PHẦN</t>
  </si>
  <si>
    <t>TRƯỜNG TRUNG CẤP ÂU LẠC HUẾ</t>
  </si>
  <si>
    <t>THI LẦN 1</t>
  </si>
  <si>
    <t xml:space="preserve">Học phần:Chính trị </t>
  </si>
  <si>
    <t>Số TC: 2 ( 2LT)</t>
  </si>
  <si>
    <t>Hệ trung cấp</t>
  </si>
  <si>
    <t>Stt</t>
  </si>
  <si>
    <t>Họ và tên</t>
  </si>
  <si>
    <t>Ngày sinh</t>
  </si>
  <si>
    <t xml:space="preserve">Điểm </t>
  </si>
  <si>
    <t xml:space="preserve"> Điểm thi</t>
  </si>
  <si>
    <t>Điểm môn học</t>
  </si>
  <si>
    <t>Ghi 
chú</t>
  </si>
  <si>
    <t>Điểm KT</t>
  </si>
  <si>
    <t>Lý thuyết</t>
  </si>
  <si>
    <t>Thang điểm 10</t>
  </si>
  <si>
    <t>Thang điểm 4</t>
  </si>
  <si>
    <t>HS1</t>
  </si>
  <si>
    <t>TB
KT</t>
  </si>
  <si>
    <t>Bằng
 số</t>
  </si>
  <si>
    <t>Điểm
chữ</t>
  </si>
  <si>
    <t>Điểm
số</t>
  </si>
  <si>
    <t>P Đào Tạo</t>
  </si>
  <si>
    <t>Cán bộ vào điểm</t>
  </si>
  <si>
    <t>Châu Viết Trình</t>
  </si>
  <si>
    <t>Lê Hạ Uyên Phương</t>
  </si>
  <si>
    <t>Nguyễn Thị Thanh</t>
  </si>
  <si>
    <t>HS2</t>
  </si>
  <si>
    <t>Học phần:Pháp luật</t>
  </si>
  <si>
    <t>Học phần:Đại cương CNTT và TT</t>
  </si>
  <si>
    <t>Học phần:Tiếng anh giao tiếp 1</t>
  </si>
  <si>
    <t>Số TC: 1</t>
  </si>
  <si>
    <t xml:space="preserve">Học phần:Hóa phân tích </t>
  </si>
  <si>
    <t>Học phần:Hóa dược 1</t>
  </si>
  <si>
    <t>Học phần:Viết và đọc tên thuốc</t>
  </si>
  <si>
    <t>Học phần:Dược liệu 1</t>
  </si>
  <si>
    <t>Học phần:Hóa dược 2</t>
  </si>
  <si>
    <t>Học phần:Thực vật dược</t>
  </si>
  <si>
    <t>Số TC: 3</t>
  </si>
  <si>
    <t xml:space="preserve">Nguyễn Thị </t>
  </si>
  <si>
    <t xml:space="preserve">  Năm học: 2018 - 2019</t>
  </si>
  <si>
    <t xml:space="preserve"> Huế, ngày     tháng     năm 2019</t>
  </si>
  <si>
    <t xml:space="preserve">Học phần:Giải phẩu sinh lý </t>
  </si>
  <si>
    <t xml:space="preserve">Học phần:Pháp chế dược  </t>
  </si>
  <si>
    <t>Số TC:2</t>
  </si>
  <si>
    <t xml:space="preserve">Học phần:bảo quản thuốc và thiết bị y tế  </t>
  </si>
  <si>
    <t>Số TC:1</t>
  </si>
  <si>
    <t>Học phần:Anh văn chuyên nghành</t>
  </si>
  <si>
    <t>Học phần:Bào chế 1</t>
  </si>
  <si>
    <t>Số TC:3</t>
  </si>
  <si>
    <t>Học phần:Bào chế 2</t>
  </si>
  <si>
    <t>Số TC:6</t>
  </si>
  <si>
    <t>Trần Bá Tuấn</t>
  </si>
  <si>
    <t>Anh</t>
  </si>
  <si>
    <t>16/08/1994</t>
  </si>
  <si>
    <t xml:space="preserve">Trần Thị Tố </t>
  </si>
  <si>
    <t>16/11/1990</t>
  </si>
  <si>
    <t>Diệu</t>
  </si>
  <si>
    <t>14/01/1985</t>
  </si>
  <si>
    <t>Văn Thị</t>
  </si>
  <si>
    <t>Hân</t>
  </si>
  <si>
    <t>22/10/1986</t>
  </si>
  <si>
    <t xml:space="preserve">Nguyễn Thị Qúy </t>
  </si>
  <si>
    <t>Hòa</t>
  </si>
  <si>
    <t>26/33/1987</t>
  </si>
  <si>
    <t>Hương</t>
  </si>
  <si>
    <t>22/01/1998</t>
  </si>
  <si>
    <t xml:space="preserve">Dương Thị Thúy </t>
  </si>
  <si>
    <t>Hy</t>
  </si>
  <si>
    <t>20/12/1991</t>
  </si>
  <si>
    <t>Lê Thị</t>
  </si>
  <si>
    <t>Lan</t>
  </si>
  <si>
    <t>05/99/1983</t>
  </si>
  <si>
    <t>Phạm Thị Mỹ</t>
  </si>
  <si>
    <t>Lệ</t>
  </si>
  <si>
    <t>20/44/1991</t>
  </si>
  <si>
    <t xml:space="preserve">Võ Thị </t>
  </si>
  <si>
    <t>Liên</t>
  </si>
  <si>
    <t>23/05/1984</t>
  </si>
  <si>
    <t>Võ Nguyễn Hoài</t>
  </si>
  <si>
    <t>Miên</t>
  </si>
  <si>
    <t>01/01/1993</t>
  </si>
  <si>
    <t>Trần Thị Hoài</t>
  </si>
  <si>
    <t>Mơ</t>
  </si>
  <si>
    <t>11/10/1990</t>
  </si>
  <si>
    <t>Trần Văn</t>
  </si>
  <si>
    <t>Nghĩa</t>
  </si>
  <si>
    <t>18/03/1992</t>
  </si>
  <si>
    <t xml:space="preserve">Trương Thị Hoài </t>
  </si>
  <si>
    <t>Nhi</t>
  </si>
  <si>
    <t>10/09/1991</t>
  </si>
  <si>
    <t>Trần Thị Bé</t>
  </si>
  <si>
    <t>Ni</t>
  </si>
  <si>
    <t>12/04/1995</t>
  </si>
  <si>
    <t>Lê Thị Tư</t>
  </si>
  <si>
    <t>Oanh</t>
  </si>
  <si>
    <t>20/12/1992</t>
  </si>
  <si>
    <t>Lê Ngọc Thụy</t>
  </si>
  <si>
    <t>Vy</t>
  </si>
  <si>
    <t>24/10/1991</t>
  </si>
  <si>
    <t>Học phần:Dược liệu 2</t>
  </si>
  <si>
    <t>Học phần:Kiểm nghiệm thuốc</t>
  </si>
  <si>
    <t xml:space="preserve">Học phần:Dược lâm sàng </t>
  </si>
  <si>
    <t>Học phần:Thực tập DLS</t>
  </si>
  <si>
    <t>Học phần:Thực tập TN</t>
  </si>
  <si>
    <t>Học phần:Marketing dược</t>
  </si>
  <si>
    <t>TBKTLT</t>
  </si>
  <si>
    <t>TB
KT
TH</t>
  </si>
  <si>
    <t>LT</t>
  </si>
  <si>
    <t>TH</t>
  </si>
  <si>
    <t>TB Thi</t>
  </si>
  <si>
    <t>Bùi Thị Diễm</t>
  </si>
  <si>
    <t>Thư</t>
  </si>
  <si>
    <t>23/03/1985</t>
  </si>
  <si>
    <t xml:space="preserve">Học phần:Giáo dục thể chất </t>
  </si>
  <si>
    <t>Học phần:Giáo dục quốc phòng</t>
  </si>
  <si>
    <t>Số TC: 2</t>
  </si>
  <si>
    <t>TB
 KT</t>
  </si>
  <si>
    <t xml:space="preserve">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</si>
  <si>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</t>
  </si>
  <si>
    <t>TB KT</t>
  </si>
  <si>
    <t>Lớp:  DS-B9- Niên khóa: 2018 - 2019</t>
  </si>
  <si>
    <t>Lớp:  DS-B9 - Niên khóa: 2018 - 2019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</si>
</sst>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#,##0.0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1"/>
      <color rgb="FF0070C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5" fillId="0" borderId="0"/>
  </cellStyleXfs>
  <cellXfs count="126">
    <xf numFmtId="0" fontId="0" fillId="0" borderId="0" xfId="0"/>
    <xf numFmtId="0" fontId="1" fillId="0" borderId="0" xfId="1"/>
    <xf numFmtId="0" fontId="3" fillId="0" borderId="0" xfId="3" applyFont="1" applyAlignment="1">
      <alignment horizontal="center"/>
    </xf>
    <xf numFmtId="0" fontId="3" fillId="0" borderId="0" xfId="3" applyFont="1"/>
    <xf numFmtId="0" fontId="4" fillId="0" borderId="0" xfId="3" applyFont="1" applyAlignment="1">
      <alignment horizontal="left"/>
    </xf>
    <xf numFmtId="0" fontId="6" fillId="0" borderId="0" xfId="3" applyFont="1"/>
    <xf numFmtId="0" fontId="6" fillId="0" borderId="0" xfId="3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44" fontId="4" fillId="0" borderId="0" xfId="2" applyFont="1" applyAlignment="1"/>
    <xf numFmtId="0" fontId="4" fillId="0" borderId="0" xfId="1" applyFont="1" applyAlignment="1"/>
    <xf numFmtId="164" fontId="11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2" fillId="0" borderId="0" xfId="1" applyFont="1"/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0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0" fontId="12" fillId="0" borderId="0" xfId="1" applyFont="1" applyFill="1"/>
    <xf numFmtId="0" fontId="5" fillId="0" borderId="0" xfId="3" applyFont="1" applyAlignment="1">
      <alignment horizontal="center"/>
    </xf>
    <xf numFmtId="0" fontId="14" fillId="0" borderId="0" xfId="0" applyFont="1" applyFill="1"/>
    <xf numFmtId="49" fontId="16" fillId="0" borderId="1" xfId="0" quotePrefix="1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11" fillId="0" borderId="2" xfId="3" applyFont="1" applyBorder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11" fillId="0" borderId="2" xfId="3" applyFont="1" applyBorder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6" fillId="2" borderId="6" xfId="0" applyFont="1" applyFill="1" applyBorder="1" applyAlignment="1">
      <alignment vertical="center"/>
    </xf>
    <xf numFmtId="49" fontId="16" fillId="2" borderId="1" xfId="0" quotePrefix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12" fillId="2" borderId="1" xfId="3" applyNumberFormat="1" applyFont="1" applyFill="1" applyBorder="1" applyAlignment="1">
      <alignment horizontal="center" vertical="center"/>
    </xf>
    <xf numFmtId="164" fontId="11" fillId="2" borderId="1" xfId="3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1" applyFont="1" applyFill="1"/>
    <xf numFmtId="0" fontId="0" fillId="2" borderId="0" xfId="0" applyFill="1"/>
    <xf numFmtId="164" fontId="13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/>
    <xf numFmtId="49" fontId="16" fillId="2" borderId="1" xfId="0" applyNumberFormat="1" applyFont="1" applyFill="1" applyBorder="1" applyAlignment="1">
      <alignment horizontal="center" vertical="center"/>
    </xf>
    <xf numFmtId="0" fontId="3" fillId="2" borderId="0" xfId="1" applyFont="1" applyFill="1"/>
    <xf numFmtId="164" fontId="6" fillId="0" borderId="8" xfId="3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4" fontId="4" fillId="2" borderId="0" xfId="2" applyFont="1" applyFill="1" applyAlignment="1"/>
    <xf numFmtId="0" fontId="11" fillId="0" borderId="6" xfId="3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1" applyFont="1" applyFill="1"/>
    <xf numFmtId="0" fontId="0" fillId="0" borderId="0" xfId="0" applyFill="1"/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0" borderId="0" xfId="1" applyFont="1" applyFill="1"/>
    <xf numFmtId="44" fontId="4" fillId="0" borderId="0" xfId="2" applyFont="1" applyFill="1" applyAlignment="1"/>
    <xf numFmtId="164" fontId="17" fillId="3" borderId="1" xfId="3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4" fontId="4" fillId="0" borderId="0" xfId="2" applyFont="1" applyAlignment="1">
      <alignment horizontal="center"/>
    </xf>
    <xf numFmtId="0" fontId="9" fillId="0" borderId="7" xfId="1" applyFont="1" applyBorder="1" applyAlignment="1">
      <alignment horizontal="center"/>
    </xf>
    <xf numFmtId="44" fontId="7" fillId="0" borderId="9" xfId="2" applyFont="1" applyBorder="1" applyAlignment="1">
      <alignment horizontal="center" vertical="center" wrapText="1"/>
    </xf>
    <xf numFmtId="44" fontId="7" fillId="0" borderId="7" xfId="2" applyFont="1" applyBorder="1" applyAlignment="1">
      <alignment horizontal="center" vertical="center" wrapText="1"/>
    </xf>
    <xf numFmtId="44" fontId="7" fillId="0" borderId="8" xfId="2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44" fontId="7" fillId="0" borderId="13" xfId="2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11" fillId="0" borderId="1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11" fillId="0" borderId="2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</cellXfs>
  <cellStyles count="5">
    <cellStyle name="Currency 2" xfId="2"/>
    <cellStyle name="Normal" xfId="0" builtinId="0"/>
    <cellStyle name="Normal 2" xfId="1"/>
    <cellStyle name="Normal 3" xfId="4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workbookViewId="0">
      <selection activeCell="G6" sqref="G6:N6"/>
    </sheetView>
  </sheetViews>
  <sheetFormatPr defaultRowHeight="15"/>
  <cols>
    <col min="1" max="1" width="5.140625" customWidth="1"/>
    <col min="2" max="2" width="21.2851562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2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26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2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7"/>
      <c r="N4" s="7"/>
    </row>
    <row r="5" spans="1:14" ht="15.75">
      <c r="A5" s="116" t="s">
        <v>4</v>
      </c>
      <c r="B5" s="116"/>
      <c r="C5" s="116"/>
      <c r="D5" s="116"/>
      <c r="E5" s="116"/>
      <c r="F5" s="4"/>
      <c r="G5" s="103" t="s">
        <v>5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4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23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16" t="s">
        <v>18</v>
      </c>
      <c r="F12" s="32" t="s">
        <v>28</v>
      </c>
      <c r="G12" s="17" t="s">
        <v>19</v>
      </c>
      <c r="H12" s="14" t="s">
        <v>20</v>
      </c>
      <c r="I12" s="98"/>
      <c r="J12" s="24" t="s">
        <v>21</v>
      </c>
      <c r="K12" s="24" t="s">
        <v>22</v>
      </c>
      <c r="L12" s="102"/>
      <c r="M12" s="15"/>
      <c r="N12" s="15"/>
    </row>
    <row r="13" spans="1:14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>
        <v>6.9</v>
      </c>
      <c r="J13" s="30" t="str">
        <f>IF(I13&gt;=8.5,"A",IF(I13&gt;=7.8,"B+",IF(I13&gt;=7,"B",IF(I13&gt;=6.3,"C+",IF(I13&gt;=5.5,"C",IF(I13&gt;=4.8,"D+",IF(I13&gt;=4,"D",IF(I13&gt;=3,"F+","F"))))))))</f>
        <v>C+</v>
      </c>
      <c r="K13" s="30" t="str">
        <f>IF(J13="A","4,0",IF(J13="B+","3,5",IF(J13="B","3,0",IF(J13="C+","2,5",IF(J13="C","2,0",IF(J13="D+","1,5",IF(J13="D","1,0",IF(J13="F+","0,5","0,0"))))))))</f>
        <v>2,5</v>
      </c>
      <c r="L13" s="13"/>
      <c r="M13" s="31" t="str">
        <f>IF(K13&gt;="1,0","ĐẠT",IF(K13&lt;"1,0","HỎNG",))</f>
        <v>ĐẠT</v>
      </c>
      <c r="N13" s="19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>
        <v>8.4</v>
      </c>
      <c r="J14" s="30" t="str">
        <f t="shared" ref="J14:J30" si="0">IF(I14&gt;=8.5,"A",IF(I14&gt;=7.8,"B+",IF(I14&gt;=7,"B",IF(I14&gt;=6.3,"C+",IF(I14&gt;=5.5,"C",IF(I14&gt;=4.8,"D+",IF(I14&gt;=4,"D",IF(I14&gt;=3,"F+","F"))))))))</f>
        <v>B+</v>
      </c>
      <c r="K14" s="30" t="str">
        <f t="shared" ref="K14:K30" si="1">IF(J14="A","4,0",IF(J14="B+","3,5",IF(J14="B","3,0",IF(J14="C+","2,5",IF(J14="C","2,0",IF(J14="D+","1,5",IF(J14="D","1,0",IF(J14="F+","0,5","0,0"))))))))</f>
        <v>3,5</v>
      </c>
      <c r="L14" s="13"/>
      <c r="M14" s="31" t="str">
        <f t="shared" ref="M14:M30" si="2">IF(K14&gt;="1,0","ĐẠT",IF(K14&lt;"1,0","HỎNG",))</f>
        <v>ĐẠT</v>
      </c>
      <c r="N14" s="15"/>
    </row>
    <row r="15" spans="1:14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13"/>
      <c r="H15" s="13"/>
      <c r="I15" s="12">
        <v>7</v>
      </c>
      <c r="J15" s="30" t="str">
        <f t="shared" si="0"/>
        <v>B</v>
      </c>
      <c r="K15" s="30" t="str">
        <f t="shared" si="1"/>
        <v>3,0</v>
      </c>
      <c r="L15" s="13"/>
      <c r="M15" s="31" t="str">
        <f t="shared" si="2"/>
        <v>ĐẠT</v>
      </c>
      <c r="N15" s="25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7.6</v>
      </c>
      <c r="J16" s="30" t="str">
        <f t="shared" si="0"/>
        <v>B</v>
      </c>
      <c r="K16" s="30" t="str">
        <f t="shared" si="1"/>
        <v>3,0</v>
      </c>
      <c r="L16" s="13"/>
      <c r="M16" s="31" t="str">
        <f t="shared" si="2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13"/>
      <c r="H17" s="13"/>
      <c r="I17" s="12">
        <v>7.3</v>
      </c>
      <c r="J17" s="30" t="str">
        <f t="shared" si="0"/>
        <v>B</v>
      </c>
      <c r="K17" s="30" t="str">
        <f t="shared" si="1"/>
        <v>3,0</v>
      </c>
      <c r="L17" s="13"/>
      <c r="M17" s="31" t="str">
        <f t="shared" si="2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>
        <v>5</v>
      </c>
      <c r="J18" s="30" t="str">
        <f t="shared" si="0"/>
        <v>D+</v>
      </c>
      <c r="K18" s="30" t="str">
        <f t="shared" si="1"/>
        <v>1,5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8.5</v>
      </c>
      <c r="J19" s="30" t="str">
        <f t="shared" si="0"/>
        <v>A</v>
      </c>
      <c r="K19" s="30" t="str">
        <f t="shared" si="1"/>
        <v>4,0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8.3000000000000007</v>
      </c>
      <c r="J20" s="30" t="str">
        <f t="shared" si="0"/>
        <v>B+</v>
      </c>
      <c r="K20" s="30" t="str">
        <f t="shared" si="1"/>
        <v>3,5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>
        <v>7</v>
      </c>
      <c r="J21" s="30" t="str">
        <f t="shared" si="0"/>
        <v>B</v>
      </c>
      <c r="K21" s="30" t="str">
        <f t="shared" si="1"/>
        <v>3,0</v>
      </c>
      <c r="L21" s="13"/>
      <c r="M21" s="31" t="str">
        <f t="shared" si="2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13"/>
      <c r="H22" s="13"/>
      <c r="I22" s="12">
        <v>6</v>
      </c>
      <c r="J22" s="30" t="str">
        <f t="shared" si="0"/>
        <v>C</v>
      </c>
      <c r="K22" s="30" t="str">
        <f t="shared" si="1"/>
        <v>2,0</v>
      </c>
      <c r="L22" s="13"/>
      <c r="M22" s="31" t="str">
        <f t="shared" si="2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6.8</v>
      </c>
      <c r="J23" s="30" t="str">
        <f t="shared" si="0"/>
        <v>C+</v>
      </c>
      <c r="K23" s="30" t="str">
        <f t="shared" si="1"/>
        <v>2,5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>
        <v>8</v>
      </c>
      <c r="J24" s="30" t="str">
        <f t="shared" si="0"/>
        <v>B+</v>
      </c>
      <c r="K24" s="30" t="str">
        <f t="shared" si="1"/>
        <v>3,5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7.5</v>
      </c>
      <c r="J25" s="30" t="str">
        <f t="shared" si="0"/>
        <v>B</v>
      </c>
      <c r="K25" s="30" t="str">
        <f t="shared" si="1"/>
        <v>3,0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7.5</v>
      </c>
      <c r="J26" s="30" t="str">
        <f t="shared" si="0"/>
        <v>B</v>
      </c>
      <c r="K26" s="30" t="str">
        <f t="shared" si="1"/>
        <v>3,0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7</v>
      </c>
      <c r="J27" s="30" t="str">
        <f t="shared" si="0"/>
        <v>B</v>
      </c>
      <c r="K27" s="30" t="str">
        <f t="shared" si="1"/>
        <v>3,0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7.2</v>
      </c>
      <c r="J28" s="30" t="str">
        <f t="shared" si="0"/>
        <v>B</v>
      </c>
      <c r="K28" s="30" t="str">
        <f t="shared" si="1"/>
        <v>3,0</v>
      </c>
      <c r="L28" s="13"/>
      <c r="M28" s="31" t="str">
        <f t="shared" si="2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/>
      <c r="G29" s="13"/>
      <c r="H29" s="13"/>
      <c r="I29" s="12">
        <v>7.3</v>
      </c>
      <c r="J29" s="30" t="str">
        <f t="shared" ref="J29" si="3">IF(I29&gt;=8.5,"A",IF(I29&gt;=7.8,"B+",IF(I29&gt;=7,"B",IF(I29&gt;=6.3,"C+",IF(I29&gt;=5.5,"C",IF(I29&gt;=4.8,"D+",IF(I29&gt;=4,"D",IF(I29&gt;=3,"F+","F"))))))))</f>
        <v>B</v>
      </c>
      <c r="K29" s="30" t="str">
        <f t="shared" ref="K29" si="4">IF(J29="A","4,0",IF(J29="B+","3,5",IF(J29="B","3,0",IF(J29="C+","2,5",IF(J29="C","2,0",IF(J29="D+","1,5",IF(J29="D","1,0",IF(J29="F+","0,5","0,0"))))))))</f>
        <v>3,0</v>
      </c>
      <c r="L29" s="13"/>
      <c r="M29" s="31" t="str">
        <f t="shared" ref="M29" si="5">IF(K29&gt;="1,0","ĐẠT",IF(K29&lt;"1,0","HỎNG",))</f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7.8</v>
      </c>
      <c r="J30" s="30" t="str">
        <f t="shared" si="0"/>
        <v>B+</v>
      </c>
      <c r="K30" s="30" t="str">
        <f t="shared" si="1"/>
        <v>3,5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93" t="s">
        <v>42</v>
      </c>
      <c r="F31" s="93"/>
      <c r="G31" s="93"/>
      <c r="H31" s="93"/>
      <c r="I31" s="93"/>
      <c r="J31" s="93"/>
      <c r="K31" s="93"/>
      <c r="L31" s="93"/>
    </row>
    <row r="32" spans="1:14" ht="15.75">
      <c r="A32" s="7"/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</row>
    <row r="33" spans="1:12" ht="15.75">
      <c r="A33" s="91" t="s">
        <v>23</v>
      </c>
      <c r="B33" s="91"/>
      <c r="C33" s="91"/>
      <c r="D33" s="91"/>
      <c r="E33" s="91"/>
      <c r="F33" s="8"/>
      <c r="G33" s="92" t="s">
        <v>24</v>
      </c>
      <c r="H33" s="92"/>
      <c r="I33" s="92"/>
      <c r="J33" s="92"/>
      <c r="K33" s="92"/>
      <c r="L33" s="92"/>
    </row>
    <row r="34" spans="1:12" ht="15.75">
      <c r="A34" s="9"/>
      <c r="B34" s="9"/>
      <c r="C34" s="9"/>
      <c r="D34" s="9"/>
      <c r="E34" s="8"/>
      <c r="F34" s="8"/>
      <c r="G34" s="9"/>
      <c r="H34" s="7"/>
      <c r="I34" s="7"/>
      <c r="J34" s="7"/>
      <c r="K34" s="7"/>
      <c r="L34" s="7"/>
    </row>
    <row r="35" spans="1:12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</row>
    <row r="36" spans="1:12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</row>
    <row r="37" spans="1:12" ht="15.75">
      <c r="A37" s="9"/>
      <c r="B37" s="9"/>
      <c r="C37" s="9"/>
      <c r="D37" s="9"/>
      <c r="E37" s="9"/>
      <c r="F37" s="9"/>
      <c r="G37" s="9"/>
      <c r="H37" s="7"/>
      <c r="I37" s="7"/>
      <c r="J37" s="7"/>
      <c r="K37" s="7"/>
      <c r="L37" s="7"/>
    </row>
    <row r="38" spans="1:12" ht="15.75">
      <c r="A38" s="91" t="s">
        <v>25</v>
      </c>
      <c r="B38" s="91"/>
      <c r="C38" s="91"/>
      <c r="D38" s="91"/>
      <c r="E38" s="91"/>
      <c r="F38" s="8"/>
      <c r="G38" s="91" t="s">
        <v>26</v>
      </c>
      <c r="H38" s="91"/>
      <c r="I38" s="91"/>
      <c r="J38" s="91"/>
      <c r="K38" s="91"/>
      <c r="L38" s="91"/>
    </row>
  </sheetData>
  <sortState ref="A13:M29">
    <sortCondition ref="C13:C29"/>
    <sortCondition ref="B13:B29"/>
  </sortState>
  <mergeCells count="25">
    <mergeCell ref="A38:C38"/>
    <mergeCell ref="D38:E38"/>
    <mergeCell ref="A33:C33"/>
    <mergeCell ref="D33:E33"/>
    <mergeCell ref="A1:E1"/>
    <mergeCell ref="G1:L1"/>
    <mergeCell ref="A2:E2"/>
    <mergeCell ref="G2:L2"/>
    <mergeCell ref="A5:E5"/>
    <mergeCell ref="A6:E6"/>
    <mergeCell ref="G5:N5"/>
    <mergeCell ref="G6:N6"/>
    <mergeCell ref="G7:N7"/>
    <mergeCell ref="A10:A12"/>
    <mergeCell ref="B10:C12"/>
    <mergeCell ref="D10:D12"/>
    <mergeCell ref="E11:G11"/>
    <mergeCell ref="E10:G10"/>
    <mergeCell ref="G38:L38"/>
    <mergeCell ref="G33:L33"/>
    <mergeCell ref="E31:L31"/>
    <mergeCell ref="I10:K10"/>
    <mergeCell ref="I11:I12"/>
    <mergeCell ref="J11:K11"/>
    <mergeCell ref="L10:L12"/>
  </mergeCells>
  <pageMargins left="0.2" right="0.21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7" ht="15.75">
      <c r="A5" s="116" t="s">
        <v>43</v>
      </c>
      <c r="B5" s="116"/>
      <c r="C5" s="116"/>
      <c r="D5" s="116"/>
      <c r="E5" s="116"/>
      <c r="F5" s="36"/>
      <c r="G5" s="103" t="s">
        <v>39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3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7</v>
      </c>
      <c r="F13" s="20">
        <v>5</v>
      </c>
      <c r="G13" s="13">
        <f>ROUND((E13+F13*2)/3,1)</f>
        <v>5.7</v>
      </c>
      <c r="H13" s="13">
        <v>8</v>
      </c>
      <c r="I13" s="12">
        <f>ROUND((G13*0.4+H13*0.6),1)</f>
        <v>7.1</v>
      </c>
      <c r="J13" s="30" t="str">
        <f>IF(I13&gt;=8.5,"A",IF(I13&gt;=7.8,"B+",IF(I13&gt;=7,"B",IF(I13&gt;=6.3,"C+",IF(I13&gt;=5.5,"C",IF(I13&gt;=4.8,"D+",IF(I13&gt;=4,"D",IF(I13&gt;=3,"F+","F"))))))))</f>
        <v>B</v>
      </c>
      <c r="K13" s="30" t="str">
        <f>IF(J13="A","4,0",IF(J13="B+","3,5",IF(J13="B","3,0",IF(J13="C+","2,5",IF(J13="C","2,0",IF(J13="D+","1,5",IF(J13="D","1,0",IF(J13="F+","0,5","0,0"))))))))</f>
        <v>3,0</v>
      </c>
      <c r="L13" s="13"/>
      <c r="M13" s="31" t="str">
        <f>IF(K13&gt;="1,0","ĐẠT",IF(K13&lt;"1,0","HỎNG",))</f>
        <v>ĐẠT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5</v>
      </c>
      <c r="F14" s="20">
        <v>7</v>
      </c>
      <c r="G14" s="13">
        <f>ROUND((E14+F14*2)/3,1)</f>
        <v>6.3</v>
      </c>
      <c r="H14" s="13">
        <v>9</v>
      </c>
      <c r="I14" s="12">
        <f>ROUND((G14*0.4+H14*0.6),1)</f>
        <v>7.9</v>
      </c>
      <c r="J14" s="30" t="str">
        <f t="shared" ref="J14:J30" si="0">IF(I14&gt;=8.5,"A",IF(I14&gt;=7.8,"B+",IF(I14&gt;=7,"B",IF(I14&gt;=6.3,"C+",IF(I14&gt;=5.5,"C",IF(I14&gt;=4.8,"D+",IF(I14&gt;=4,"D",IF(I14&gt;=3,"F+","F"))))))))</f>
        <v>B+</v>
      </c>
      <c r="K14" s="30" t="str">
        <f t="shared" ref="K14:K30" si="1">IF(J14="A","4,0",IF(J14="B+","3,5",IF(J14="B","3,0",IF(J14="C+","2,5",IF(J14="C","2,0",IF(J14="D+","1,5",IF(J14="D","1,0",IF(J14="F+","0,5","0,0"))))))))</f>
        <v>3,5</v>
      </c>
      <c r="L14" s="13"/>
      <c r="M14" s="31" t="str">
        <f t="shared" ref="M14:M30" si="2">IF(K14&gt;="1,0","ĐẠT",IF(K14&lt;"1,0","HỎNG",))</f>
        <v>ĐẠT</v>
      </c>
      <c r="N14" s="15"/>
    </row>
    <row r="15" spans="1:17" s="72" customFormat="1" ht="18.75">
      <c r="A15" s="63">
        <v>3</v>
      </c>
      <c r="B15" s="64" t="s">
        <v>40</v>
      </c>
      <c r="C15" s="64" t="s">
        <v>58</v>
      </c>
      <c r="D15" s="65" t="s">
        <v>59</v>
      </c>
      <c r="E15" s="66"/>
      <c r="F15" s="66"/>
      <c r="G15" s="67"/>
      <c r="H15" s="67"/>
      <c r="I15" s="68"/>
      <c r="J15" s="69" t="str">
        <f t="shared" si="0"/>
        <v>F</v>
      </c>
      <c r="K15" s="69" t="str">
        <f t="shared" si="1"/>
        <v>0,0</v>
      </c>
      <c r="L15" s="67"/>
      <c r="M15" s="70" t="str">
        <f t="shared" si="2"/>
        <v>HỎNG</v>
      </c>
      <c r="N15" s="71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5.0999999999999996</v>
      </c>
      <c r="J16" s="30" t="str">
        <f t="shared" si="0"/>
        <v>D+</v>
      </c>
      <c r="K16" s="30" t="str">
        <f t="shared" si="1"/>
        <v>1,5</v>
      </c>
      <c r="L16" s="13"/>
      <c r="M16" s="31" t="str">
        <f t="shared" si="2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9</v>
      </c>
      <c r="F17" s="20">
        <v>9</v>
      </c>
      <c r="G17" s="13">
        <f>ROUND((E17+F17*2)/3,1)</f>
        <v>9</v>
      </c>
      <c r="H17" s="13">
        <v>8.5</v>
      </c>
      <c r="I17" s="12">
        <f>ROUND((G17*0.4+H17*0.6),1)</f>
        <v>8.6999999999999993</v>
      </c>
      <c r="J17" s="30" t="str">
        <f t="shared" si="0"/>
        <v>A</v>
      </c>
      <c r="K17" s="30" t="str">
        <f t="shared" si="1"/>
        <v>4,0</v>
      </c>
      <c r="L17" s="13"/>
      <c r="M17" s="31" t="str">
        <f t="shared" si="2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>
        <v>5.8</v>
      </c>
      <c r="J18" s="30" t="str">
        <f t="shared" si="0"/>
        <v>C</v>
      </c>
      <c r="K18" s="30" t="str">
        <f t="shared" si="1"/>
        <v>2,0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7</v>
      </c>
      <c r="J19" s="30" t="str">
        <f t="shared" si="0"/>
        <v>B</v>
      </c>
      <c r="K19" s="30" t="str">
        <f t="shared" si="1"/>
        <v>3,0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7.9</v>
      </c>
      <c r="J20" s="30" t="str">
        <f t="shared" si="0"/>
        <v>B+</v>
      </c>
      <c r="K20" s="30" t="str">
        <f t="shared" si="1"/>
        <v>3,5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5</v>
      </c>
      <c r="F21" s="20">
        <v>9</v>
      </c>
      <c r="G21" s="13">
        <f>ROUND((E21+F21*2)/3,1)</f>
        <v>7.7</v>
      </c>
      <c r="H21" s="13">
        <v>9.5</v>
      </c>
      <c r="I21" s="12">
        <f>ROUND((G21*0.4+H21*0.6),1)</f>
        <v>8.8000000000000007</v>
      </c>
      <c r="J21" s="30" t="str">
        <f t="shared" si="0"/>
        <v>A</v>
      </c>
      <c r="K21" s="30" t="str">
        <f t="shared" si="1"/>
        <v>4,0</v>
      </c>
      <c r="L21" s="13"/>
      <c r="M21" s="31" t="str">
        <f t="shared" si="2"/>
        <v>ĐẠT</v>
      </c>
      <c r="N21" s="25"/>
    </row>
    <row r="22" spans="1:14" s="74" customFormat="1" ht="18.75">
      <c r="A22" s="63">
        <v>10</v>
      </c>
      <c r="B22" s="64" t="s">
        <v>77</v>
      </c>
      <c r="C22" s="64" t="s">
        <v>78</v>
      </c>
      <c r="D22" s="65" t="s">
        <v>79</v>
      </c>
      <c r="E22" s="73"/>
      <c r="F22" s="73"/>
      <c r="G22" s="67"/>
      <c r="H22" s="67">
        <v>8</v>
      </c>
      <c r="I22" s="68"/>
      <c r="J22" s="69" t="str">
        <f t="shared" si="0"/>
        <v>F</v>
      </c>
      <c r="K22" s="69" t="str">
        <f t="shared" si="1"/>
        <v>0,0</v>
      </c>
      <c r="L22" s="67"/>
      <c r="M22" s="70" t="str">
        <f t="shared" si="2"/>
        <v>HỎNG</v>
      </c>
      <c r="N22" s="71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8</v>
      </c>
      <c r="J23" s="30" t="str">
        <f t="shared" si="0"/>
        <v>B+</v>
      </c>
      <c r="K23" s="30" t="str">
        <f t="shared" si="1"/>
        <v>3,5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5</v>
      </c>
      <c r="F24" s="20">
        <v>7</v>
      </c>
      <c r="G24" s="13">
        <f>ROUND((E24+F24*2)/3,1)</f>
        <v>6.3</v>
      </c>
      <c r="H24" s="13">
        <v>8</v>
      </c>
      <c r="I24" s="12">
        <f>ROUND((G24*0.4+H24*0.6),1)</f>
        <v>7.3</v>
      </c>
      <c r="J24" s="30" t="str">
        <f t="shared" si="0"/>
        <v>B</v>
      </c>
      <c r="K24" s="30" t="str">
        <f t="shared" si="1"/>
        <v>3,0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5.4</v>
      </c>
      <c r="J25" s="30" t="str">
        <f t="shared" si="0"/>
        <v>D+</v>
      </c>
      <c r="K25" s="30" t="str">
        <f t="shared" si="1"/>
        <v>1,5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6.2</v>
      </c>
      <c r="J26" s="30" t="str">
        <f t="shared" si="0"/>
        <v>C</v>
      </c>
      <c r="K26" s="30" t="str">
        <f t="shared" si="1"/>
        <v>2,0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5</v>
      </c>
      <c r="J27" s="30" t="str">
        <f t="shared" si="0"/>
        <v>D+</v>
      </c>
      <c r="K27" s="30" t="str">
        <f t="shared" si="1"/>
        <v>1,5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5.4</v>
      </c>
      <c r="J28" s="30" t="str">
        <f t="shared" si="0"/>
        <v>D+</v>
      </c>
      <c r="K28" s="30" t="str">
        <f t="shared" si="1"/>
        <v>1,5</v>
      </c>
      <c r="L28" s="13"/>
      <c r="M28" s="31" t="str">
        <f t="shared" si="2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>
        <v>10</v>
      </c>
      <c r="F29" s="20">
        <v>9</v>
      </c>
      <c r="G29" s="13">
        <f t="shared" ref="G29:G30" si="3">ROUND((E29+F29*2)/3,1)</f>
        <v>9.3000000000000007</v>
      </c>
      <c r="H29" s="13">
        <v>9.5</v>
      </c>
      <c r="I29" s="12">
        <f>ROUND((G29*0.4+H29*0.6),1)</f>
        <v>9.4</v>
      </c>
      <c r="J29" s="30" t="str">
        <f t="shared" si="0"/>
        <v>A</v>
      </c>
      <c r="K29" s="30" t="str">
        <f t="shared" si="1"/>
        <v>4,0</v>
      </c>
      <c r="L29" s="13"/>
      <c r="M29" s="31" t="str">
        <f t="shared" si="2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6</v>
      </c>
      <c r="F30" s="21">
        <v>5</v>
      </c>
      <c r="G30" s="13">
        <f t="shared" si="3"/>
        <v>5.3</v>
      </c>
      <c r="H30" s="13">
        <v>9.5</v>
      </c>
      <c r="I30" s="12">
        <f>ROUND((G30*0.4+H30*0.6),1)</f>
        <v>7.8</v>
      </c>
      <c r="J30" s="30" t="str">
        <f t="shared" si="0"/>
        <v>B+</v>
      </c>
      <c r="K30" s="30" t="str">
        <f t="shared" si="1"/>
        <v>3,5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7" ht="15.75">
      <c r="A5" s="116" t="s">
        <v>44</v>
      </c>
      <c r="B5" s="116"/>
      <c r="C5" s="116"/>
      <c r="D5" s="116"/>
      <c r="E5" s="116"/>
      <c r="F5" s="36"/>
      <c r="G5" s="103" t="s">
        <v>45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3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7.5</v>
      </c>
      <c r="F13" s="20">
        <v>8</v>
      </c>
      <c r="G13" s="13">
        <f>ROUND((E13+F13*2)/3,1)</f>
        <v>7.8</v>
      </c>
      <c r="H13" s="13">
        <v>7</v>
      </c>
      <c r="I13" s="12">
        <f>ROUND((G13*0.4+H13*0.6),1)</f>
        <v>7.3</v>
      </c>
      <c r="J13" s="30" t="str">
        <f>IF(I13&gt;=8.5,"A",IF(I13&gt;=7.8,"B+",IF(I13&gt;=7,"B",IF(I13&gt;=6.3,"C+",IF(I13&gt;=5.5,"C",IF(I13&gt;=4.8,"D+",IF(I13&gt;=4,"D",IF(I13&gt;=3,"F+","F"))))))))</f>
        <v>B</v>
      </c>
      <c r="K13" s="30" t="str">
        <f>IF(J13="A","4,0",IF(J13="B+","3,5",IF(J13="B","3,0",IF(J13="C+","2,5",IF(J13="C","2,0",IF(J13="D+","1,5",IF(J13="D","1,0",IF(J13="F+","0,5","0,0"))))))))</f>
        <v>3,0</v>
      </c>
      <c r="L13" s="13"/>
      <c r="M13" s="31" t="str">
        <f>IF(K13&gt;="1,0","ĐẠT",IF(K13&lt;"1,0","HỎNG",))</f>
        <v>ĐẠT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9</v>
      </c>
      <c r="F14" s="20">
        <v>7</v>
      </c>
      <c r="G14" s="13">
        <f t="shared" ref="G14:G30" si="0">ROUND((E14+F14*2)/3,1)</f>
        <v>7.7</v>
      </c>
      <c r="H14" s="13">
        <v>7</v>
      </c>
      <c r="I14" s="12">
        <f t="shared" ref="I14:I30" si="1">ROUND((G14*0.4+H14*0.6),1)</f>
        <v>7.3</v>
      </c>
      <c r="J14" s="30" t="str">
        <f t="shared" ref="J14:J30" si="2">IF(I14&gt;=8.5,"A",IF(I14&gt;=7.8,"B+",IF(I14&gt;=7,"B",IF(I14&gt;=6.3,"C+",IF(I14&gt;=5.5,"C",IF(I14&gt;=4.8,"D+",IF(I14&gt;=4,"D",IF(I14&gt;=3,"F+","F"))))))))</f>
        <v>B</v>
      </c>
      <c r="K14" s="30" t="str">
        <f t="shared" ref="K14:K30" si="3">IF(J14="A","4,0",IF(J14="B+","3,5",IF(J14="B","3,0",IF(J14="C+","2,5",IF(J14="C","2,0",IF(J14="D+","1,5",IF(J14="D","1,0",IF(J14="F+","0,5","0,0"))))))))</f>
        <v>3,0</v>
      </c>
      <c r="L14" s="13"/>
      <c r="M14" s="31" t="str">
        <f t="shared" ref="M14:M30" si="4">IF(K14&gt;="1,0","ĐẠT",IF(K14&lt;"1,0","HỎNG",))</f>
        <v>ĐẠT</v>
      </c>
      <c r="N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8.5</v>
      </c>
      <c r="F15" s="21">
        <v>8</v>
      </c>
      <c r="G15" s="13">
        <f t="shared" si="0"/>
        <v>8.1999999999999993</v>
      </c>
      <c r="H15" s="13">
        <v>9.5</v>
      </c>
      <c r="I15" s="12">
        <f t="shared" si="1"/>
        <v>9</v>
      </c>
      <c r="J15" s="30" t="str">
        <f t="shared" si="2"/>
        <v>A</v>
      </c>
      <c r="K15" s="30" t="str">
        <f t="shared" si="3"/>
        <v>4,0</v>
      </c>
      <c r="L15" s="13"/>
      <c r="M15" s="31" t="str">
        <f t="shared" si="4"/>
        <v>ĐẠT</v>
      </c>
      <c r="N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9</v>
      </c>
      <c r="F16" s="20">
        <v>8</v>
      </c>
      <c r="G16" s="13">
        <f t="shared" si="0"/>
        <v>8.3000000000000007</v>
      </c>
      <c r="H16" s="13">
        <v>9.5</v>
      </c>
      <c r="I16" s="12">
        <f t="shared" si="1"/>
        <v>9</v>
      </c>
      <c r="J16" s="30" t="str">
        <f t="shared" si="2"/>
        <v>A</v>
      </c>
      <c r="K16" s="30" t="str">
        <f t="shared" si="3"/>
        <v>4,0</v>
      </c>
      <c r="L16" s="13"/>
      <c r="M16" s="31" t="str">
        <f t="shared" si="4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9</v>
      </c>
      <c r="F17" s="20">
        <v>9</v>
      </c>
      <c r="G17" s="13">
        <f t="shared" si="0"/>
        <v>9</v>
      </c>
      <c r="H17" s="13">
        <v>10</v>
      </c>
      <c r="I17" s="12">
        <f t="shared" si="1"/>
        <v>9.6</v>
      </c>
      <c r="J17" s="30" t="str">
        <f t="shared" si="2"/>
        <v>A</v>
      </c>
      <c r="K17" s="30" t="str">
        <f t="shared" si="3"/>
        <v>4,0</v>
      </c>
      <c r="L17" s="13"/>
      <c r="M17" s="31" t="str">
        <f t="shared" si="4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5</v>
      </c>
      <c r="F18" s="20">
        <v>8</v>
      </c>
      <c r="G18" s="13">
        <f t="shared" si="0"/>
        <v>7</v>
      </c>
      <c r="H18" s="13">
        <v>9</v>
      </c>
      <c r="I18" s="12">
        <f t="shared" si="1"/>
        <v>8.1999999999999993</v>
      </c>
      <c r="J18" s="30" t="str">
        <f t="shared" si="2"/>
        <v>B+</v>
      </c>
      <c r="K18" s="30" t="str">
        <f t="shared" si="3"/>
        <v>3,5</v>
      </c>
      <c r="L18" s="13"/>
      <c r="M18" s="31" t="str">
        <f t="shared" si="4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8</v>
      </c>
      <c r="F19" s="20">
        <v>8</v>
      </c>
      <c r="G19" s="13">
        <f t="shared" si="0"/>
        <v>8</v>
      </c>
      <c r="H19" s="13">
        <v>10</v>
      </c>
      <c r="I19" s="12">
        <f t="shared" si="1"/>
        <v>9.1999999999999993</v>
      </c>
      <c r="J19" s="30" t="str">
        <f t="shared" si="2"/>
        <v>A</v>
      </c>
      <c r="K19" s="30" t="str">
        <f t="shared" si="3"/>
        <v>4,0</v>
      </c>
      <c r="L19" s="13"/>
      <c r="M19" s="31" t="str">
        <f t="shared" si="4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9</v>
      </c>
      <c r="F20" s="20">
        <v>9</v>
      </c>
      <c r="G20" s="13">
        <f t="shared" si="0"/>
        <v>9</v>
      </c>
      <c r="H20" s="13">
        <v>10</v>
      </c>
      <c r="I20" s="12">
        <f t="shared" si="1"/>
        <v>9.6</v>
      </c>
      <c r="J20" s="30" t="str">
        <f t="shared" si="2"/>
        <v>A</v>
      </c>
      <c r="K20" s="30" t="str">
        <f t="shared" si="3"/>
        <v>4,0</v>
      </c>
      <c r="L20" s="13"/>
      <c r="M20" s="31" t="str">
        <f t="shared" si="4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9</v>
      </c>
      <c r="F21" s="20">
        <v>8</v>
      </c>
      <c r="G21" s="13">
        <f t="shared" si="0"/>
        <v>8.3000000000000007</v>
      </c>
      <c r="H21" s="13">
        <v>10</v>
      </c>
      <c r="I21" s="12">
        <f t="shared" si="1"/>
        <v>9.3000000000000007</v>
      </c>
      <c r="J21" s="30" t="str">
        <f t="shared" si="2"/>
        <v>A</v>
      </c>
      <c r="K21" s="30" t="str">
        <f t="shared" si="3"/>
        <v>4,0</v>
      </c>
      <c r="L21" s="13"/>
      <c r="M21" s="31" t="str">
        <f t="shared" si="4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9</v>
      </c>
      <c r="F22" s="20">
        <v>4</v>
      </c>
      <c r="G22" s="13">
        <f t="shared" si="0"/>
        <v>5.7</v>
      </c>
      <c r="H22" s="13">
        <v>9</v>
      </c>
      <c r="I22" s="12">
        <f t="shared" si="1"/>
        <v>7.7</v>
      </c>
      <c r="J22" s="30" t="str">
        <f t="shared" si="2"/>
        <v>B</v>
      </c>
      <c r="K22" s="30" t="str">
        <f t="shared" si="3"/>
        <v>3,0</v>
      </c>
      <c r="L22" s="13"/>
      <c r="M22" s="31" t="str">
        <f t="shared" si="4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8</v>
      </c>
      <c r="F23" s="20">
        <v>7</v>
      </c>
      <c r="G23" s="13">
        <f t="shared" si="0"/>
        <v>7.3</v>
      </c>
      <c r="H23" s="13">
        <v>10</v>
      </c>
      <c r="I23" s="12">
        <f t="shared" si="1"/>
        <v>8.9</v>
      </c>
      <c r="J23" s="30" t="str">
        <f t="shared" si="2"/>
        <v>A</v>
      </c>
      <c r="K23" s="30" t="str">
        <f t="shared" si="3"/>
        <v>4,0</v>
      </c>
      <c r="L23" s="13"/>
      <c r="M23" s="31" t="str">
        <f t="shared" si="4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0</v>
      </c>
      <c r="F24" s="20">
        <v>9</v>
      </c>
      <c r="G24" s="13">
        <f t="shared" si="0"/>
        <v>6</v>
      </c>
      <c r="H24" s="13">
        <v>10</v>
      </c>
      <c r="I24" s="12">
        <f t="shared" si="1"/>
        <v>8.4</v>
      </c>
      <c r="J24" s="30" t="str">
        <f t="shared" si="2"/>
        <v>B+</v>
      </c>
      <c r="K24" s="30" t="str">
        <f t="shared" si="3"/>
        <v>3,5</v>
      </c>
      <c r="L24" s="13"/>
      <c r="M24" s="31" t="str">
        <f t="shared" si="4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6</v>
      </c>
      <c r="F25" s="20">
        <v>8</v>
      </c>
      <c r="G25" s="13">
        <f t="shared" si="0"/>
        <v>7.3</v>
      </c>
      <c r="H25" s="13">
        <v>9</v>
      </c>
      <c r="I25" s="12">
        <f t="shared" si="1"/>
        <v>8.3000000000000007</v>
      </c>
      <c r="J25" s="30" t="str">
        <f t="shared" si="2"/>
        <v>B+</v>
      </c>
      <c r="K25" s="30" t="str">
        <f t="shared" si="3"/>
        <v>3,5</v>
      </c>
      <c r="L25" s="13"/>
      <c r="M25" s="31" t="str">
        <f t="shared" si="4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7</v>
      </c>
      <c r="F26" s="20">
        <v>8</v>
      </c>
      <c r="G26" s="13">
        <f t="shared" si="0"/>
        <v>7.7</v>
      </c>
      <c r="H26" s="13">
        <v>9.5</v>
      </c>
      <c r="I26" s="12">
        <f t="shared" si="1"/>
        <v>8.8000000000000007</v>
      </c>
      <c r="J26" s="30" t="str">
        <f t="shared" si="2"/>
        <v>A</v>
      </c>
      <c r="K26" s="30" t="str">
        <f t="shared" si="3"/>
        <v>4,0</v>
      </c>
      <c r="L26" s="13"/>
      <c r="M26" s="31" t="str">
        <f t="shared" si="4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>
        <v>9</v>
      </c>
      <c r="F27" s="20">
        <v>8</v>
      </c>
      <c r="G27" s="13">
        <f t="shared" si="0"/>
        <v>8.3000000000000007</v>
      </c>
      <c r="H27" s="13">
        <v>9.5</v>
      </c>
      <c r="I27" s="12">
        <f t="shared" si="1"/>
        <v>9</v>
      </c>
      <c r="J27" s="30" t="str">
        <f t="shared" si="2"/>
        <v>A</v>
      </c>
      <c r="K27" s="30" t="str">
        <f t="shared" si="3"/>
        <v>4,0</v>
      </c>
      <c r="L27" s="13"/>
      <c r="M27" s="31" t="str">
        <f t="shared" si="4"/>
        <v>ĐẠT</v>
      </c>
      <c r="N27" s="7"/>
    </row>
    <row r="28" spans="1:14" s="85" customFormat="1" ht="18.75">
      <c r="A28" s="18">
        <v>16</v>
      </c>
      <c r="B28" s="49" t="s">
        <v>95</v>
      </c>
      <c r="C28" s="49" t="s">
        <v>96</v>
      </c>
      <c r="D28" s="29" t="s">
        <v>97</v>
      </c>
      <c r="E28" s="20">
        <v>8.5</v>
      </c>
      <c r="F28" s="20">
        <v>4</v>
      </c>
      <c r="G28" s="13">
        <f t="shared" si="0"/>
        <v>5.5</v>
      </c>
      <c r="H28" s="13">
        <v>8</v>
      </c>
      <c r="I28" s="12">
        <f t="shared" si="1"/>
        <v>7</v>
      </c>
      <c r="J28" s="82" t="str">
        <f t="shared" si="2"/>
        <v>B</v>
      </c>
      <c r="K28" s="82" t="str">
        <f t="shared" si="3"/>
        <v>3,0</v>
      </c>
      <c r="L28" s="13"/>
      <c r="M28" s="83" t="str">
        <f t="shared" si="4"/>
        <v>ĐẠT</v>
      </c>
      <c r="N28" s="88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>
        <v>9</v>
      </c>
      <c r="F29" s="20">
        <v>9</v>
      </c>
      <c r="G29" s="13">
        <f t="shared" si="0"/>
        <v>9</v>
      </c>
      <c r="H29" s="13">
        <v>9</v>
      </c>
      <c r="I29" s="12">
        <f t="shared" si="1"/>
        <v>9</v>
      </c>
      <c r="J29" s="30" t="str">
        <f t="shared" si="2"/>
        <v>A</v>
      </c>
      <c r="K29" s="30" t="str">
        <f t="shared" si="3"/>
        <v>4,0</v>
      </c>
      <c r="L29" s="13"/>
      <c r="M29" s="31" t="str">
        <f t="shared" si="4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8</v>
      </c>
      <c r="F30" s="21">
        <v>6</v>
      </c>
      <c r="G30" s="13">
        <f t="shared" si="0"/>
        <v>6.7</v>
      </c>
      <c r="H30" s="13">
        <v>6.5</v>
      </c>
      <c r="I30" s="12">
        <f t="shared" si="1"/>
        <v>6.6</v>
      </c>
      <c r="J30" s="30" t="str">
        <f t="shared" si="2"/>
        <v>C+</v>
      </c>
      <c r="K30" s="30" t="str">
        <f t="shared" si="3"/>
        <v>2,5</v>
      </c>
      <c r="L30" s="13"/>
      <c r="M30" s="31" t="str">
        <f t="shared" si="4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  <c r="N31" s="11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workbookViewId="0">
      <selection activeCell="H6" sqref="H6:R6"/>
    </sheetView>
  </sheetViews>
  <sheetFormatPr defaultRowHeight="15"/>
  <cols>
    <col min="1" max="1" width="5.140625" customWidth="1"/>
    <col min="2" max="2" width="21.5703125" customWidth="1"/>
    <col min="3" max="3" width="8.140625" customWidth="1"/>
    <col min="4" max="4" width="12.42578125" customWidth="1"/>
    <col min="5" max="7" width="5.5703125" customWidth="1"/>
    <col min="8" max="8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61"/>
      <c r="G1" s="34"/>
      <c r="H1" s="114" t="s">
        <v>1</v>
      </c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59"/>
      <c r="G2" s="35"/>
      <c r="H2" s="114" t="s">
        <v>3</v>
      </c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3"/>
      <c r="H3" s="34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3"/>
      <c r="H4" s="34"/>
      <c r="I4" s="3"/>
      <c r="J4" s="3"/>
      <c r="K4" s="3"/>
      <c r="L4" s="3"/>
      <c r="M4" s="3"/>
      <c r="N4" s="7"/>
      <c r="O4" s="7"/>
    </row>
    <row r="5" spans="1:18" ht="15.75">
      <c r="A5" s="116" t="s">
        <v>46</v>
      </c>
      <c r="B5" s="116"/>
      <c r="C5" s="116"/>
      <c r="D5" s="116"/>
      <c r="E5" s="116"/>
      <c r="F5" s="60"/>
      <c r="G5" s="36"/>
      <c r="H5" s="103" t="s">
        <v>47</v>
      </c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60"/>
      <c r="G6" s="36"/>
      <c r="H6" s="103" t="s">
        <v>123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15.75">
      <c r="A7" s="3"/>
      <c r="B7" s="3"/>
      <c r="C7" s="3"/>
      <c r="D7" s="3"/>
      <c r="E7" s="3"/>
      <c r="F7" s="3"/>
      <c r="G7" s="3"/>
      <c r="H7" s="103" t="s">
        <v>6</v>
      </c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1"/>
      <c r="O9" s="1"/>
    </row>
    <row r="10" spans="1:18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2"/>
      <c r="H10" s="113"/>
      <c r="I10" s="22" t="s">
        <v>11</v>
      </c>
      <c r="J10" s="94" t="s">
        <v>12</v>
      </c>
      <c r="K10" s="95"/>
      <c r="L10" s="96"/>
      <c r="M10" s="100" t="s">
        <v>13</v>
      </c>
      <c r="N10" s="15"/>
      <c r="O10" s="15"/>
    </row>
    <row r="11" spans="1:18">
      <c r="A11" s="104"/>
      <c r="B11" s="107"/>
      <c r="C11" s="108"/>
      <c r="D11" s="104"/>
      <c r="E11" s="111" t="s">
        <v>14</v>
      </c>
      <c r="F11" s="112"/>
      <c r="G11" s="112"/>
      <c r="H11" s="113"/>
      <c r="I11" s="37" t="s">
        <v>15</v>
      </c>
      <c r="J11" s="97" t="s">
        <v>16</v>
      </c>
      <c r="K11" s="99" t="s">
        <v>17</v>
      </c>
      <c r="L11" s="99"/>
      <c r="M11" s="101"/>
      <c r="N11" s="15"/>
      <c r="O11" s="15"/>
    </row>
    <row r="12" spans="1:18" ht="28.5">
      <c r="A12" s="104"/>
      <c r="B12" s="109"/>
      <c r="C12" s="110"/>
      <c r="D12" s="104"/>
      <c r="E12" s="40" t="s">
        <v>18</v>
      </c>
      <c r="F12" s="124" t="s">
        <v>28</v>
      </c>
      <c r="G12" s="125"/>
      <c r="H12" s="39" t="s">
        <v>19</v>
      </c>
      <c r="I12" s="14" t="s">
        <v>20</v>
      </c>
      <c r="J12" s="98"/>
      <c r="K12" s="38" t="s">
        <v>21</v>
      </c>
      <c r="L12" s="38" t="s">
        <v>22</v>
      </c>
      <c r="M12" s="102"/>
      <c r="N12" s="15"/>
      <c r="O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8</v>
      </c>
      <c r="F13" s="20">
        <v>7</v>
      </c>
      <c r="G13" s="20">
        <v>7</v>
      </c>
      <c r="H13" s="13">
        <f>ROUND((E13+F13*2+G13*2)/5,1)</f>
        <v>7.2</v>
      </c>
      <c r="I13" s="13">
        <v>7</v>
      </c>
      <c r="J13" s="12">
        <f>ROUND((H13*0.4+I13*0.6),1)</f>
        <v>7.1</v>
      </c>
      <c r="K13" s="30" t="str">
        <f>IF(J13&gt;=8.5,"A",IF(J13&gt;=7.8,"B+",IF(J13&gt;=7,"B",IF(J13&gt;=6.3,"C+",IF(J13&gt;=5.5,"C",IF(J13&gt;=4.8,"D+",IF(J13&gt;=4,"D",IF(J13&gt;=3,"F+","F"))))))))</f>
        <v>B</v>
      </c>
      <c r="L13" s="30" t="str">
        <f>IF(K13="A","4,0",IF(K13="B+","3,5",IF(K13="B","3,0",IF(K13="C+","2,5",IF(K13="C","2,0",IF(K13="D+","1,5",IF(K13="D","1,0",IF(K13="F+","0,5","0,0"))))))))</f>
        <v>3,0</v>
      </c>
      <c r="M13" s="13"/>
      <c r="N13" s="31" t="str">
        <f>IF(L13&gt;="1,0","ĐẠT",IF(L13&lt;"1,0","HỎNG",))</f>
        <v>ĐẠT</v>
      </c>
      <c r="O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8</v>
      </c>
      <c r="F14" s="20">
        <v>8</v>
      </c>
      <c r="G14" s="20">
        <v>7</v>
      </c>
      <c r="H14" s="13">
        <f t="shared" ref="H14:H30" si="0">ROUND((E14+F14*2+G14*2)/5,1)</f>
        <v>7.6</v>
      </c>
      <c r="I14" s="13">
        <v>9</v>
      </c>
      <c r="J14" s="12">
        <f t="shared" ref="J14:J30" si="1">ROUND((H14*0.4+I14*0.6),1)</f>
        <v>8.4</v>
      </c>
      <c r="K14" s="30" t="str">
        <f t="shared" ref="K14:K30" si="2">IF(J14&gt;=8.5,"A",IF(J14&gt;=7.8,"B+",IF(J14&gt;=7,"B",IF(J14&gt;=6.3,"C+",IF(J14&gt;=5.5,"C",IF(J14&gt;=4.8,"D+",IF(J14&gt;=4,"D",IF(J14&gt;=3,"F+","F"))))))))</f>
        <v>B+</v>
      </c>
      <c r="L14" s="30" t="str">
        <f t="shared" ref="L14:L30" si="3">IF(K14="A","4,0",IF(K14="B+","3,5",IF(K14="B","3,0",IF(K14="C+","2,5",IF(K14="C","2,0",IF(K14="D+","1,5",IF(K14="D","1,0",IF(K14="F+","0,5","0,0"))))))))</f>
        <v>3,5</v>
      </c>
      <c r="M14" s="13"/>
      <c r="N14" s="31" t="str">
        <f t="shared" ref="N14:N30" si="4">IF(L14&gt;="1,0","ĐẠT",IF(L14&lt;"1,0","HỎNG",))</f>
        <v>ĐẠT</v>
      </c>
      <c r="O14" s="15"/>
    </row>
    <row r="15" spans="1:18" s="85" customFormat="1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8</v>
      </c>
      <c r="F15" s="21">
        <v>9</v>
      </c>
      <c r="G15" s="21">
        <v>9</v>
      </c>
      <c r="H15" s="13">
        <f t="shared" si="0"/>
        <v>8.8000000000000007</v>
      </c>
      <c r="I15" s="13">
        <v>7</v>
      </c>
      <c r="J15" s="12">
        <f t="shared" si="1"/>
        <v>7.7</v>
      </c>
      <c r="K15" s="82" t="str">
        <f t="shared" si="2"/>
        <v>B</v>
      </c>
      <c r="L15" s="82" t="str">
        <f t="shared" si="3"/>
        <v>3,0</v>
      </c>
      <c r="M15" s="13"/>
      <c r="N15" s="83" t="str">
        <f t="shared" si="4"/>
        <v>ĐẠT</v>
      </c>
      <c r="O15" s="25"/>
    </row>
    <row r="16" spans="1:18" s="85" customFormat="1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9</v>
      </c>
      <c r="F16" s="20">
        <v>8</v>
      </c>
      <c r="G16" s="20">
        <v>8</v>
      </c>
      <c r="H16" s="13">
        <f t="shared" si="0"/>
        <v>8.1999999999999993</v>
      </c>
      <c r="I16" s="13">
        <v>9</v>
      </c>
      <c r="J16" s="12">
        <f t="shared" si="1"/>
        <v>8.6999999999999993</v>
      </c>
      <c r="K16" s="82" t="str">
        <f t="shared" si="2"/>
        <v>A</v>
      </c>
      <c r="L16" s="82" t="str">
        <f t="shared" si="3"/>
        <v>4,0</v>
      </c>
      <c r="M16" s="13"/>
      <c r="N16" s="83" t="str">
        <f t="shared" si="4"/>
        <v>ĐẠT</v>
      </c>
      <c r="O16" s="25"/>
    </row>
    <row r="17" spans="1:15" s="85" customFormat="1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8</v>
      </c>
      <c r="F17" s="20">
        <v>8</v>
      </c>
      <c r="G17" s="20">
        <v>8</v>
      </c>
      <c r="H17" s="13">
        <f t="shared" si="0"/>
        <v>8</v>
      </c>
      <c r="I17" s="13">
        <v>9</v>
      </c>
      <c r="J17" s="12">
        <f t="shared" si="1"/>
        <v>8.6</v>
      </c>
      <c r="K17" s="82" t="str">
        <f t="shared" si="2"/>
        <v>A</v>
      </c>
      <c r="L17" s="82" t="str">
        <f t="shared" si="3"/>
        <v>4,0</v>
      </c>
      <c r="M17" s="13"/>
      <c r="N17" s="83" t="str">
        <f t="shared" si="4"/>
        <v>ĐẠT</v>
      </c>
      <c r="O17" s="25"/>
    </row>
    <row r="18" spans="1:15" s="85" customFormat="1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8</v>
      </c>
      <c r="F18" s="20">
        <v>8</v>
      </c>
      <c r="G18" s="20">
        <v>7</v>
      </c>
      <c r="H18" s="13">
        <f t="shared" si="0"/>
        <v>7.6</v>
      </c>
      <c r="I18" s="13">
        <v>9</v>
      </c>
      <c r="J18" s="12">
        <f t="shared" si="1"/>
        <v>8.4</v>
      </c>
      <c r="K18" s="82" t="str">
        <f t="shared" si="2"/>
        <v>B+</v>
      </c>
      <c r="L18" s="82" t="str">
        <f t="shared" si="3"/>
        <v>3,5</v>
      </c>
      <c r="M18" s="13"/>
      <c r="N18" s="83" t="str">
        <f t="shared" si="4"/>
        <v>ĐẠT</v>
      </c>
      <c r="O18" s="25"/>
    </row>
    <row r="19" spans="1:15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8</v>
      </c>
      <c r="F19" s="20">
        <v>7</v>
      </c>
      <c r="G19" s="20">
        <v>8</v>
      </c>
      <c r="H19" s="13">
        <f t="shared" si="0"/>
        <v>7.6</v>
      </c>
      <c r="I19" s="13">
        <v>9</v>
      </c>
      <c r="J19" s="12">
        <f t="shared" si="1"/>
        <v>8.4</v>
      </c>
      <c r="K19" s="82" t="str">
        <f t="shared" si="2"/>
        <v>B+</v>
      </c>
      <c r="L19" s="82" t="str">
        <f t="shared" si="3"/>
        <v>3,5</v>
      </c>
      <c r="M19" s="13"/>
      <c r="N19" s="83" t="str">
        <f t="shared" si="4"/>
        <v>ĐẠT</v>
      </c>
      <c r="O19" s="25"/>
    </row>
    <row r="20" spans="1:15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8</v>
      </c>
      <c r="F20" s="20">
        <v>7</v>
      </c>
      <c r="G20" s="20">
        <v>9</v>
      </c>
      <c r="H20" s="13">
        <f t="shared" si="0"/>
        <v>8</v>
      </c>
      <c r="I20" s="13">
        <v>9</v>
      </c>
      <c r="J20" s="12">
        <f t="shared" si="1"/>
        <v>8.6</v>
      </c>
      <c r="K20" s="82" t="str">
        <f t="shared" si="2"/>
        <v>A</v>
      </c>
      <c r="L20" s="82" t="str">
        <f t="shared" si="3"/>
        <v>4,0</v>
      </c>
      <c r="M20" s="13"/>
      <c r="N20" s="83" t="str">
        <f t="shared" si="4"/>
        <v>ĐẠT</v>
      </c>
      <c r="O20" s="25"/>
    </row>
    <row r="21" spans="1:15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8</v>
      </c>
      <c r="F21" s="20">
        <v>8</v>
      </c>
      <c r="G21" s="20">
        <v>8</v>
      </c>
      <c r="H21" s="13">
        <f t="shared" si="0"/>
        <v>8</v>
      </c>
      <c r="I21" s="13">
        <v>9</v>
      </c>
      <c r="J21" s="12">
        <f t="shared" si="1"/>
        <v>8.6</v>
      </c>
      <c r="K21" s="82" t="str">
        <f t="shared" si="2"/>
        <v>A</v>
      </c>
      <c r="L21" s="82" t="str">
        <f t="shared" si="3"/>
        <v>4,0</v>
      </c>
      <c r="M21" s="13"/>
      <c r="N21" s="83" t="str">
        <f t="shared" si="4"/>
        <v>ĐẠT</v>
      </c>
      <c r="O21" s="25"/>
    </row>
    <row r="22" spans="1:15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8</v>
      </c>
      <c r="F22" s="20">
        <v>8</v>
      </c>
      <c r="G22" s="20">
        <v>7</v>
      </c>
      <c r="H22" s="13">
        <f t="shared" si="0"/>
        <v>7.6</v>
      </c>
      <c r="I22" s="13">
        <v>9</v>
      </c>
      <c r="J22" s="12">
        <f t="shared" si="1"/>
        <v>8.4</v>
      </c>
      <c r="K22" s="82" t="str">
        <f t="shared" si="2"/>
        <v>B+</v>
      </c>
      <c r="L22" s="82" t="str">
        <f t="shared" si="3"/>
        <v>3,5</v>
      </c>
      <c r="M22" s="13"/>
      <c r="N22" s="83" t="str">
        <f t="shared" si="4"/>
        <v>ĐẠT</v>
      </c>
      <c r="O22" s="25"/>
    </row>
    <row r="23" spans="1:15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8</v>
      </c>
      <c r="F23" s="20">
        <v>8</v>
      </c>
      <c r="G23" s="20">
        <v>8</v>
      </c>
      <c r="H23" s="13">
        <f t="shared" si="0"/>
        <v>8</v>
      </c>
      <c r="I23" s="13">
        <v>9</v>
      </c>
      <c r="J23" s="12">
        <f t="shared" si="1"/>
        <v>8.6</v>
      </c>
      <c r="K23" s="82" t="str">
        <f t="shared" si="2"/>
        <v>A</v>
      </c>
      <c r="L23" s="82" t="str">
        <f t="shared" si="3"/>
        <v>4,0</v>
      </c>
      <c r="M23" s="13"/>
      <c r="N23" s="83" t="str">
        <f t="shared" si="4"/>
        <v>ĐẠT</v>
      </c>
      <c r="O23" s="25"/>
    </row>
    <row r="24" spans="1:15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8</v>
      </c>
      <c r="F24" s="20">
        <v>7</v>
      </c>
      <c r="G24" s="20">
        <v>8</v>
      </c>
      <c r="H24" s="13">
        <f t="shared" si="0"/>
        <v>7.6</v>
      </c>
      <c r="I24" s="13">
        <v>9</v>
      </c>
      <c r="J24" s="12">
        <f t="shared" si="1"/>
        <v>8.4</v>
      </c>
      <c r="K24" s="82" t="str">
        <f t="shared" si="2"/>
        <v>B+</v>
      </c>
      <c r="L24" s="82" t="str">
        <f t="shared" si="3"/>
        <v>3,5</v>
      </c>
      <c r="M24" s="13"/>
      <c r="N24" s="83" t="str">
        <f t="shared" si="4"/>
        <v>ĐẠT</v>
      </c>
      <c r="O24" s="25"/>
    </row>
    <row r="25" spans="1:15" s="85" customFormat="1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7</v>
      </c>
      <c r="F25" s="20">
        <v>7</v>
      </c>
      <c r="G25" s="20">
        <v>7</v>
      </c>
      <c r="H25" s="13">
        <f t="shared" si="0"/>
        <v>7</v>
      </c>
      <c r="I25" s="13">
        <v>8</v>
      </c>
      <c r="J25" s="12">
        <f t="shared" si="1"/>
        <v>7.6</v>
      </c>
      <c r="K25" s="82" t="str">
        <f t="shared" si="2"/>
        <v>B</v>
      </c>
      <c r="L25" s="82" t="str">
        <f t="shared" si="3"/>
        <v>3,0</v>
      </c>
      <c r="M25" s="13"/>
      <c r="N25" s="83" t="str">
        <f t="shared" si="4"/>
        <v>ĐẠT</v>
      </c>
      <c r="O25" s="88"/>
    </row>
    <row r="26" spans="1:15" s="85" customFormat="1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8</v>
      </c>
      <c r="F26" s="20">
        <v>8</v>
      </c>
      <c r="G26" s="20">
        <v>9</v>
      </c>
      <c r="H26" s="13">
        <f t="shared" si="0"/>
        <v>8.4</v>
      </c>
      <c r="I26" s="13">
        <v>9</v>
      </c>
      <c r="J26" s="12">
        <f t="shared" si="1"/>
        <v>8.8000000000000007</v>
      </c>
      <c r="K26" s="82" t="str">
        <f t="shared" si="2"/>
        <v>A</v>
      </c>
      <c r="L26" s="82" t="str">
        <f t="shared" si="3"/>
        <v>4,0</v>
      </c>
      <c r="M26" s="13"/>
      <c r="N26" s="83" t="str">
        <f t="shared" si="4"/>
        <v>ĐẠT</v>
      </c>
      <c r="O26" s="89"/>
    </row>
    <row r="27" spans="1:15" s="85" customFormat="1" ht="18.75">
      <c r="A27" s="18">
        <v>15</v>
      </c>
      <c r="B27" s="49" t="s">
        <v>92</v>
      </c>
      <c r="C27" s="49" t="s">
        <v>93</v>
      </c>
      <c r="D27" s="28" t="s">
        <v>94</v>
      </c>
      <c r="E27" s="20">
        <v>8</v>
      </c>
      <c r="F27" s="20">
        <v>9</v>
      </c>
      <c r="G27" s="20">
        <v>8</v>
      </c>
      <c r="H27" s="13">
        <f t="shared" si="0"/>
        <v>8.4</v>
      </c>
      <c r="I27" s="13">
        <v>9</v>
      </c>
      <c r="J27" s="12">
        <f t="shared" si="1"/>
        <v>8.8000000000000007</v>
      </c>
      <c r="K27" s="82" t="str">
        <f t="shared" si="2"/>
        <v>A</v>
      </c>
      <c r="L27" s="82" t="str">
        <f t="shared" si="3"/>
        <v>4,0</v>
      </c>
      <c r="M27" s="13"/>
      <c r="N27" s="83" t="str">
        <f t="shared" si="4"/>
        <v>ĐẠT</v>
      </c>
      <c r="O27" s="88"/>
    </row>
    <row r="28" spans="1:15" s="85" customFormat="1" ht="18.75">
      <c r="A28" s="18">
        <v>16</v>
      </c>
      <c r="B28" s="49" t="s">
        <v>95</v>
      </c>
      <c r="C28" s="49" t="s">
        <v>96</v>
      </c>
      <c r="D28" s="29" t="s">
        <v>97</v>
      </c>
      <c r="E28" s="20">
        <v>8</v>
      </c>
      <c r="F28" s="20">
        <v>8</v>
      </c>
      <c r="G28" s="20">
        <v>9</v>
      </c>
      <c r="H28" s="13">
        <f t="shared" si="0"/>
        <v>8.4</v>
      </c>
      <c r="I28" s="13">
        <v>9</v>
      </c>
      <c r="J28" s="12">
        <f t="shared" si="1"/>
        <v>8.8000000000000007</v>
      </c>
      <c r="K28" s="82" t="str">
        <f t="shared" si="2"/>
        <v>A</v>
      </c>
      <c r="L28" s="82" t="str">
        <f t="shared" si="3"/>
        <v>4,0</v>
      </c>
      <c r="M28" s="13"/>
      <c r="N28" s="83" t="str">
        <f t="shared" si="4"/>
        <v>ĐẠT</v>
      </c>
      <c r="O28" s="88"/>
    </row>
    <row r="29" spans="1:15" ht="18.75">
      <c r="A29" s="18">
        <v>17</v>
      </c>
      <c r="B29" s="49" t="s">
        <v>112</v>
      </c>
      <c r="C29" s="49" t="s">
        <v>113</v>
      </c>
      <c r="D29" s="28" t="s">
        <v>114</v>
      </c>
      <c r="E29" s="20">
        <v>8</v>
      </c>
      <c r="F29" s="20">
        <v>7</v>
      </c>
      <c r="G29" s="20">
        <v>7</v>
      </c>
      <c r="H29" s="13">
        <f t="shared" si="0"/>
        <v>7.2</v>
      </c>
      <c r="I29" s="13">
        <v>10</v>
      </c>
      <c r="J29" s="12">
        <f t="shared" si="1"/>
        <v>8.9</v>
      </c>
      <c r="K29" s="30" t="str">
        <f t="shared" si="2"/>
        <v>A</v>
      </c>
      <c r="L29" s="30" t="str">
        <f t="shared" si="3"/>
        <v>4,0</v>
      </c>
      <c r="M29" s="13"/>
      <c r="N29" s="31" t="str">
        <f t="shared" si="4"/>
        <v>ĐẠT</v>
      </c>
      <c r="O29" s="7"/>
    </row>
    <row r="30" spans="1:15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8</v>
      </c>
      <c r="F30" s="21">
        <v>7</v>
      </c>
      <c r="G30" s="21">
        <v>9</v>
      </c>
      <c r="H30" s="13">
        <f t="shared" si="0"/>
        <v>8</v>
      </c>
      <c r="I30" s="13">
        <v>9</v>
      </c>
      <c r="J30" s="12">
        <f t="shared" si="1"/>
        <v>8.6</v>
      </c>
      <c r="K30" s="30" t="str">
        <f t="shared" si="2"/>
        <v>A</v>
      </c>
      <c r="L30" s="30" t="str">
        <f t="shared" si="3"/>
        <v>4,0</v>
      </c>
      <c r="M30" s="13"/>
      <c r="N30" s="31" t="str">
        <f t="shared" si="4"/>
        <v>ĐẠT</v>
      </c>
    </row>
    <row r="31" spans="1:15" ht="15.75">
      <c r="A31" s="7"/>
      <c r="B31" s="7"/>
      <c r="C31" s="7"/>
      <c r="D31" s="7"/>
      <c r="E31" s="33"/>
      <c r="F31" s="58"/>
      <c r="G31" s="33"/>
      <c r="H31" s="7"/>
      <c r="I31" s="7"/>
      <c r="J31" s="7"/>
      <c r="K31" s="7"/>
      <c r="L31" s="7"/>
      <c r="M31" s="7"/>
      <c r="N31" s="7"/>
      <c r="O31" s="7"/>
    </row>
    <row r="32" spans="1:15" ht="15.75">
      <c r="A32" s="91" t="s">
        <v>23</v>
      </c>
      <c r="B32" s="91"/>
      <c r="C32" s="91"/>
      <c r="D32" s="91"/>
      <c r="E32" s="91"/>
      <c r="F32" s="58"/>
      <c r="G32" s="33"/>
      <c r="H32" s="92" t="s">
        <v>24</v>
      </c>
      <c r="I32" s="92"/>
      <c r="J32" s="92"/>
      <c r="K32" s="92"/>
      <c r="L32" s="92"/>
      <c r="M32" s="92"/>
      <c r="N32" s="10"/>
      <c r="O32" s="11"/>
    </row>
    <row r="33" spans="1:14" ht="15.75">
      <c r="A33" s="9"/>
      <c r="B33" s="9"/>
      <c r="C33" s="9"/>
      <c r="D33" s="9"/>
      <c r="E33" s="33"/>
      <c r="F33" s="58"/>
      <c r="G33" s="33"/>
      <c r="H33" s="9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9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9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9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58"/>
      <c r="G37" s="33"/>
      <c r="H37" s="91" t="s">
        <v>26</v>
      </c>
      <c r="I37" s="91"/>
      <c r="J37" s="91"/>
      <c r="K37" s="91"/>
      <c r="L37" s="91"/>
      <c r="M37" s="91"/>
      <c r="N37" s="11"/>
    </row>
  </sheetData>
  <mergeCells count="25">
    <mergeCell ref="A37:C37"/>
    <mergeCell ref="D37:E37"/>
    <mergeCell ref="H37:M37"/>
    <mergeCell ref="J11:J12"/>
    <mergeCell ref="K11:L11"/>
    <mergeCell ref="A32:C32"/>
    <mergeCell ref="D32:E32"/>
    <mergeCell ref="H32:M32"/>
    <mergeCell ref="A6:E6"/>
    <mergeCell ref="H7:O7"/>
    <mergeCell ref="A10:A12"/>
    <mergeCell ref="B10:C12"/>
    <mergeCell ref="D10:D12"/>
    <mergeCell ref="E10:H10"/>
    <mergeCell ref="J10:L10"/>
    <mergeCell ref="M10:M12"/>
    <mergeCell ref="E11:H11"/>
    <mergeCell ref="F12:G12"/>
    <mergeCell ref="H6:R6"/>
    <mergeCell ref="A1:E1"/>
    <mergeCell ref="H1:M1"/>
    <mergeCell ref="A2:E2"/>
    <mergeCell ref="H2:M2"/>
    <mergeCell ref="A5:E5"/>
    <mergeCell ref="H5:O5"/>
  </mergeCells>
  <pageMargins left="0.2" right="0.21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7" ht="15.75">
      <c r="A5" s="116" t="s">
        <v>48</v>
      </c>
      <c r="B5" s="116"/>
      <c r="C5" s="116"/>
      <c r="D5" s="116"/>
      <c r="E5" s="116"/>
      <c r="F5" s="36"/>
      <c r="G5" s="103" t="s">
        <v>45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3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8</v>
      </c>
      <c r="F13" s="20">
        <v>7</v>
      </c>
      <c r="G13" s="13">
        <f>ROUND((E13+F13*2)/3,1)</f>
        <v>7.3</v>
      </c>
      <c r="H13" s="13">
        <v>6.5</v>
      </c>
      <c r="I13" s="12">
        <f>ROUND((G13*0.4+H13*0.6),1)</f>
        <v>6.8</v>
      </c>
      <c r="J13" s="30" t="str">
        <f>IF(I13&gt;=8.5,"A",IF(I13&gt;=7.8,"B+",IF(I13&gt;=7,"B",IF(I13&gt;=6.3,"C+",IF(I13&gt;=5.5,"C",IF(I13&gt;=4.8,"D+",IF(I13&gt;=4,"D",IF(I13&gt;=3,"F+","F"))))))))</f>
        <v>C+</v>
      </c>
      <c r="K13" s="30" t="str">
        <f>IF(J13="A","4,0",IF(J13="B+","3,5",IF(J13="B","3,0",IF(J13="C+","2,5",IF(J13="C","2,0",IF(J13="D+","1,5",IF(J13="D","1,0",IF(J13="F+","0,5","0,0"))))))))</f>
        <v>2,5</v>
      </c>
      <c r="L13" s="13"/>
      <c r="M13" s="31" t="str">
        <f>IF(K13&gt;="1,0","ĐẠT",IF(K13&lt;"1,0","HỎNG",))</f>
        <v>ĐẠT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8</v>
      </c>
      <c r="F14" s="20">
        <v>8</v>
      </c>
      <c r="G14" s="13">
        <f t="shared" ref="G14:G30" si="0">ROUND((E14+F14*2)/3,1)</f>
        <v>8</v>
      </c>
      <c r="H14" s="13">
        <v>7.5</v>
      </c>
      <c r="I14" s="12">
        <f t="shared" ref="I14:I30" si="1">ROUND((G14*0.4+H14*0.6),1)</f>
        <v>7.7</v>
      </c>
      <c r="J14" s="30" t="str">
        <f t="shared" ref="J14:J30" si="2">IF(I14&gt;=8.5,"A",IF(I14&gt;=7.8,"B+",IF(I14&gt;=7,"B",IF(I14&gt;=6.3,"C+",IF(I14&gt;=5.5,"C",IF(I14&gt;=4.8,"D+",IF(I14&gt;=4,"D",IF(I14&gt;=3,"F+","F"))))))))</f>
        <v>B</v>
      </c>
      <c r="K14" s="30" t="str">
        <f t="shared" ref="K14:K30" si="3">IF(J14="A","4,0",IF(J14="B+","3,5",IF(J14="B","3,0",IF(J14="C+","2,5",IF(J14="C","2,0",IF(J14="D+","1,5",IF(J14="D","1,0",IF(J14="F+","0,5","0,0"))))))))</f>
        <v>3,0</v>
      </c>
      <c r="L14" s="13"/>
      <c r="M14" s="31" t="str">
        <f t="shared" ref="M14:M30" si="4">IF(K14&gt;="1,0","ĐẠT",IF(K14&lt;"1,0","HỎNG",))</f>
        <v>ĐẠT</v>
      </c>
      <c r="N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7</v>
      </c>
      <c r="F15" s="21">
        <v>8</v>
      </c>
      <c r="G15" s="13">
        <f t="shared" si="0"/>
        <v>7.7</v>
      </c>
      <c r="H15" s="13">
        <v>7</v>
      </c>
      <c r="I15" s="12">
        <f t="shared" si="1"/>
        <v>7.3</v>
      </c>
      <c r="J15" s="30" t="str">
        <f t="shared" si="2"/>
        <v>B</v>
      </c>
      <c r="K15" s="30" t="str">
        <f t="shared" si="3"/>
        <v>3,0</v>
      </c>
      <c r="L15" s="13"/>
      <c r="M15" s="31" t="str">
        <f t="shared" si="4"/>
        <v>ĐẠT</v>
      </c>
      <c r="N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7</v>
      </c>
      <c r="F16" s="20">
        <v>8</v>
      </c>
      <c r="G16" s="13">
        <f t="shared" si="0"/>
        <v>7.7</v>
      </c>
      <c r="H16" s="13">
        <v>8</v>
      </c>
      <c r="I16" s="12">
        <f t="shared" si="1"/>
        <v>7.9</v>
      </c>
      <c r="J16" s="30" t="str">
        <f t="shared" si="2"/>
        <v>B+</v>
      </c>
      <c r="K16" s="30" t="str">
        <f t="shared" si="3"/>
        <v>3,5</v>
      </c>
      <c r="L16" s="13"/>
      <c r="M16" s="31" t="str">
        <f t="shared" si="4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8</v>
      </c>
      <c r="F17" s="20">
        <v>9</v>
      </c>
      <c r="G17" s="13">
        <f t="shared" si="0"/>
        <v>8.6999999999999993</v>
      </c>
      <c r="H17" s="13">
        <v>7.5</v>
      </c>
      <c r="I17" s="12">
        <f t="shared" si="1"/>
        <v>8</v>
      </c>
      <c r="J17" s="30" t="str">
        <f t="shared" si="2"/>
        <v>B+</v>
      </c>
      <c r="K17" s="30" t="str">
        <f t="shared" si="3"/>
        <v>3,5</v>
      </c>
      <c r="L17" s="13"/>
      <c r="M17" s="31" t="str">
        <f t="shared" si="4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8</v>
      </c>
      <c r="F18" s="20">
        <v>8</v>
      </c>
      <c r="G18" s="13">
        <f t="shared" si="0"/>
        <v>8</v>
      </c>
      <c r="H18" s="13">
        <v>7</v>
      </c>
      <c r="I18" s="12">
        <f t="shared" si="1"/>
        <v>7.4</v>
      </c>
      <c r="J18" s="30" t="str">
        <f t="shared" si="2"/>
        <v>B</v>
      </c>
      <c r="K18" s="30" t="str">
        <f t="shared" si="3"/>
        <v>3,0</v>
      </c>
      <c r="L18" s="13"/>
      <c r="M18" s="31" t="str">
        <f t="shared" si="4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7</v>
      </c>
      <c r="F19" s="20">
        <v>8</v>
      </c>
      <c r="G19" s="13">
        <f t="shared" si="0"/>
        <v>7.7</v>
      </c>
      <c r="H19" s="13">
        <v>7</v>
      </c>
      <c r="I19" s="12">
        <f t="shared" si="1"/>
        <v>7.3</v>
      </c>
      <c r="J19" s="30" t="str">
        <f t="shared" si="2"/>
        <v>B</v>
      </c>
      <c r="K19" s="30" t="str">
        <f t="shared" si="3"/>
        <v>3,0</v>
      </c>
      <c r="L19" s="13"/>
      <c r="M19" s="31" t="str">
        <f t="shared" si="4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8</v>
      </c>
      <c r="F20" s="20">
        <v>9</v>
      </c>
      <c r="G20" s="13">
        <f t="shared" si="0"/>
        <v>8.6999999999999993</v>
      </c>
      <c r="H20" s="13">
        <v>7</v>
      </c>
      <c r="I20" s="12">
        <f t="shared" si="1"/>
        <v>7.7</v>
      </c>
      <c r="J20" s="30" t="str">
        <f t="shared" si="2"/>
        <v>B</v>
      </c>
      <c r="K20" s="30" t="str">
        <f t="shared" si="3"/>
        <v>3,0</v>
      </c>
      <c r="L20" s="13"/>
      <c r="M20" s="31" t="str">
        <f t="shared" si="4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8</v>
      </c>
      <c r="F21" s="20">
        <v>8</v>
      </c>
      <c r="G21" s="13">
        <f t="shared" si="0"/>
        <v>8</v>
      </c>
      <c r="H21" s="13">
        <v>7</v>
      </c>
      <c r="I21" s="12">
        <f t="shared" si="1"/>
        <v>7.4</v>
      </c>
      <c r="J21" s="30" t="str">
        <f t="shared" si="2"/>
        <v>B</v>
      </c>
      <c r="K21" s="30" t="str">
        <f t="shared" si="3"/>
        <v>3,0</v>
      </c>
      <c r="L21" s="13"/>
      <c r="M21" s="31" t="str">
        <f t="shared" si="4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8</v>
      </c>
      <c r="F22" s="20">
        <v>8</v>
      </c>
      <c r="G22" s="13">
        <f t="shared" si="0"/>
        <v>8</v>
      </c>
      <c r="H22" s="13">
        <v>7</v>
      </c>
      <c r="I22" s="12">
        <f t="shared" si="1"/>
        <v>7.4</v>
      </c>
      <c r="J22" s="30" t="str">
        <f t="shared" si="2"/>
        <v>B</v>
      </c>
      <c r="K22" s="30" t="str">
        <f t="shared" si="3"/>
        <v>3,0</v>
      </c>
      <c r="L22" s="13"/>
      <c r="M22" s="31" t="str">
        <f t="shared" si="4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7</v>
      </c>
      <c r="F23" s="20">
        <v>8</v>
      </c>
      <c r="G23" s="13">
        <f t="shared" si="0"/>
        <v>7.7</v>
      </c>
      <c r="H23" s="13">
        <v>7</v>
      </c>
      <c r="I23" s="12">
        <f t="shared" si="1"/>
        <v>7.3</v>
      </c>
      <c r="J23" s="30" t="str">
        <f t="shared" si="2"/>
        <v>B</v>
      </c>
      <c r="K23" s="30" t="str">
        <f t="shared" si="3"/>
        <v>3,0</v>
      </c>
      <c r="L23" s="13"/>
      <c r="M23" s="31" t="str">
        <f t="shared" si="4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8</v>
      </c>
      <c r="F24" s="20">
        <v>7</v>
      </c>
      <c r="G24" s="13">
        <f t="shared" si="0"/>
        <v>7.3</v>
      </c>
      <c r="H24" s="13">
        <v>7</v>
      </c>
      <c r="I24" s="12">
        <f t="shared" si="1"/>
        <v>7.1</v>
      </c>
      <c r="J24" s="30" t="str">
        <f t="shared" si="2"/>
        <v>B</v>
      </c>
      <c r="K24" s="30" t="str">
        <f t="shared" si="3"/>
        <v>3,0</v>
      </c>
      <c r="L24" s="13"/>
      <c r="M24" s="31" t="str">
        <f t="shared" si="4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7</v>
      </c>
      <c r="F25" s="20">
        <v>7</v>
      </c>
      <c r="G25" s="13">
        <f t="shared" si="0"/>
        <v>7</v>
      </c>
      <c r="H25" s="13">
        <v>7</v>
      </c>
      <c r="I25" s="12">
        <f t="shared" si="1"/>
        <v>7</v>
      </c>
      <c r="J25" s="30" t="str">
        <f t="shared" si="2"/>
        <v>B</v>
      </c>
      <c r="K25" s="30" t="str">
        <f t="shared" si="3"/>
        <v>3,0</v>
      </c>
      <c r="L25" s="13"/>
      <c r="M25" s="31" t="str">
        <f t="shared" si="4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8</v>
      </c>
      <c r="F26" s="20">
        <v>7</v>
      </c>
      <c r="G26" s="13">
        <f t="shared" si="0"/>
        <v>7.3</v>
      </c>
      <c r="H26" s="13">
        <v>7</v>
      </c>
      <c r="I26" s="12">
        <f t="shared" si="1"/>
        <v>7.1</v>
      </c>
      <c r="J26" s="30" t="str">
        <f t="shared" si="2"/>
        <v>B</v>
      </c>
      <c r="K26" s="30" t="str">
        <f t="shared" si="3"/>
        <v>3,0</v>
      </c>
      <c r="L26" s="13"/>
      <c r="M26" s="31" t="str">
        <f t="shared" si="4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>
        <v>8</v>
      </c>
      <c r="F27" s="20">
        <v>8</v>
      </c>
      <c r="G27" s="13">
        <f t="shared" si="0"/>
        <v>8</v>
      </c>
      <c r="H27" s="13">
        <v>7.5</v>
      </c>
      <c r="I27" s="12">
        <f t="shared" si="1"/>
        <v>7.7</v>
      </c>
      <c r="J27" s="30" t="str">
        <f t="shared" si="2"/>
        <v>B</v>
      </c>
      <c r="K27" s="30" t="str">
        <f t="shared" si="3"/>
        <v>3,0</v>
      </c>
      <c r="L27" s="13"/>
      <c r="M27" s="31" t="str">
        <f t="shared" si="4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>
        <v>8</v>
      </c>
      <c r="F28" s="20">
        <v>7</v>
      </c>
      <c r="G28" s="13">
        <f t="shared" si="0"/>
        <v>7.3</v>
      </c>
      <c r="H28" s="13">
        <v>7</v>
      </c>
      <c r="I28" s="12">
        <f t="shared" si="1"/>
        <v>7.1</v>
      </c>
      <c r="J28" s="30" t="str">
        <f t="shared" si="2"/>
        <v>B</v>
      </c>
      <c r="K28" s="30" t="str">
        <f t="shared" si="3"/>
        <v>3,0</v>
      </c>
      <c r="L28" s="13"/>
      <c r="M28" s="31" t="str">
        <f t="shared" si="4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>
        <v>9</v>
      </c>
      <c r="F29" s="20">
        <v>9</v>
      </c>
      <c r="G29" s="13">
        <f t="shared" si="0"/>
        <v>9</v>
      </c>
      <c r="H29" s="13">
        <v>7.5</v>
      </c>
      <c r="I29" s="12">
        <f t="shared" si="1"/>
        <v>8.1</v>
      </c>
      <c r="J29" s="30" t="str">
        <f t="shared" si="2"/>
        <v>B+</v>
      </c>
      <c r="K29" s="30" t="str">
        <f t="shared" si="3"/>
        <v>3,5</v>
      </c>
      <c r="L29" s="13"/>
      <c r="M29" s="31" t="str">
        <f t="shared" si="4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9</v>
      </c>
      <c r="F30" s="21">
        <v>8</v>
      </c>
      <c r="G30" s="13">
        <f t="shared" si="0"/>
        <v>8.3000000000000007</v>
      </c>
      <c r="H30" s="13">
        <v>7</v>
      </c>
      <c r="I30" s="12">
        <f t="shared" si="1"/>
        <v>7.5</v>
      </c>
      <c r="J30" s="30" t="str">
        <f t="shared" si="2"/>
        <v>B</v>
      </c>
      <c r="K30" s="30" t="str">
        <f t="shared" si="3"/>
        <v>3,0</v>
      </c>
      <c r="L30" s="13"/>
      <c r="M30" s="31" t="str">
        <f t="shared" si="4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3"/>
      <c r="N4" s="7"/>
      <c r="O4" s="7"/>
    </row>
    <row r="5" spans="1:18" ht="15.75">
      <c r="A5" s="116" t="s">
        <v>49</v>
      </c>
      <c r="B5" s="116"/>
      <c r="C5" s="116"/>
      <c r="D5" s="116"/>
      <c r="E5" s="116"/>
      <c r="F5" s="36"/>
      <c r="G5" s="103" t="s">
        <v>50</v>
      </c>
      <c r="H5" s="103"/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3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8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1"/>
      <c r="O9" s="1"/>
    </row>
    <row r="10" spans="1:18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81"/>
      <c r="J10" s="118" t="s">
        <v>11</v>
      </c>
      <c r="K10" s="120"/>
      <c r="L10" s="121" t="s">
        <v>111</v>
      </c>
      <c r="M10" s="94" t="s">
        <v>12</v>
      </c>
      <c r="N10" s="95"/>
      <c r="O10" s="96"/>
      <c r="P10" s="100" t="s">
        <v>13</v>
      </c>
      <c r="Q10" s="15"/>
    </row>
    <row r="11" spans="1:18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121</v>
      </c>
      <c r="J11" s="121" t="s">
        <v>109</v>
      </c>
      <c r="K11" s="121" t="s">
        <v>110</v>
      </c>
      <c r="L11" s="123"/>
      <c r="M11" s="97" t="s">
        <v>16</v>
      </c>
      <c r="N11" s="99" t="s">
        <v>17</v>
      </c>
      <c r="O11" s="99"/>
      <c r="P11" s="101"/>
      <c r="Q11" s="15"/>
    </row>
    <row r="12" spans="1:18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122"/>
      <c r="M12" s="98"/>
      <c r="N12" s="42" t="s">
        <v>21</v>
      </c>
      <c r="O12" s="42" t="s">
        <v>22</v>
      </c>
      <c r="P12" s="102"/>
      <c r="Q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20"/>
      <c r="H13" s="13"/>
      <c r="I13" s="13"/>
      <c r="J13" s="13"/>
      <c r="K13" s="13"/>
      <c r="L13" s="13"/>
      <c r="M13" s="12"/>
      <c r="N13" s="30" t="str">
        <f>IF(M13&gt;=8.5,"A",IF(M13&gt;=7.8,"B+",IF(M13&gt;=7,"B",IF(M13&gt;=6.3,"C+",IF(M13&gt;=5.5,"C",IF(M13&gt;=4.8,"D+",IF(M13&gt;=4,"D",IF(M13&gt;=3,"F+","F"))))))))</f>
        <v>F</v>
      </c>
      <c r="O13" s="30" t="str">
        <f>IF(N13="A","4,0",IF(N13="B+","3,5",IF(N13="B","3,0",IF(N13="C+","2,5",IF(N13="C","2,0",IF(N13="D+","1,5",IF(N13="D","1,0",IF(N13="F+","0,5","0,0"))))))))</f>
        <v>0,0</v>
      </c>
      <c r="P13" s="13"/>
      <c r="Q13" s="31" t="str">
        <f>IF(O13&gt;="1,0","ĐẠT",IF(O13&lt;"1,0","HỎNG",))</f>
        <v>HỎNG</v>
      </c>
      <c r="R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20"/>
      <c r="H14" s="13"/>
      <c r="I14" s="13"/>
      <c r="J14" s="13"/>
      <c r="K14" s="13"/>
      <c r="L14" s="13"/>
      <c r="M14" s="12"/>
      <c r="N14" s="30" t="str">
        <f t="shared" ref="N14:N30" si="0">IF(M14&gt;=8.5,"A",IF(M14&gt;=7.8,"B+",IF(M14&gt;=7,"B",IF(M14&gt;=6.3,"C+",IF(M14&gt;=5.5,"C",IF(M14&gt;=4.8,"D+",IF(M14&gt;=4,"D",IF(M14&gt;=3,"F+","F"))))))))</f>
        <v>F</v>
      </c>
      <c r="O14" s="30" t="str">
        <f t="shared" ref="O14:O30" si="1">IF(N14="A","4,0",IF(N14="B+","3,5",IF(N14="B","3,0",IF(N14="C+","2,5",IF(N14="C","2,0",IF(N14="D+","1,5",IF(N14="D","1,0",IF(N14="F+","0,5","0,0"))))))))</f>
        <v>0,0</v>
      </c>
      <c r="P14" s="13"/>
      <c r="Q14" s="31" t="str">
        <f t="shared" ref="Q14:Q30" si="2">IF(O14&gt;="1,0","ĐẠT",IF(O14&lt;"1,0","HỎNG",))</f>
        <v>HỎNG</v>
      </c>
      <c r="R14" s="15"/>
    </row>
    <row r="15" spans="1:18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21"/>
      <c r="H15" s="13"/>
      <c r="I15" s="13"/>
      <c r="J15" s="13"/>
      <c r="K15" s="13"/>
      <c r="L15" s="13"/>
      <c r="M15" s="12"/>
      <c r="N15" s="30" t="str">
        <f t="shared" si="0"/>
        <v>F</v>
      </c>
      <c r="O15" s="30" t="str">
        <f t="shared" si="1"/>
        <v>0,0</v>
      </c>
      <c r="P15" s="13"/>
      <c r="Q15" s="31" t="str">
        <f t="shared" si="2"/>
        <v>HỎNG</v>
      </c>
      <c r="R15" s="25"/>
    </row>
    <row r="16" spans="1:18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20"/>
      <c r="H16" s="13"/>
      <c r="I16" s="13"/>
      <c r="J16" s="13"/>
      <c r="K16" s="13"/>
      <c r="L16" s="13"/>
      <c r="M16" s="12"/>
      <c r="N16" s="30" t="str">
        <f t="shared" si="0"/>
        <v>F</v>
      </c>
      <c r="O16" s="30" t="str">
        <f t="shared" si="1"/>
        <v>0,0</v>
      </c>
      <c r="P16" s="13"/>
      <c r="Q16" s="31" t="str">
        <f t="shared" si="2"/>
        <v>HỎNG</v>
      </c>
      <c r="R16" s="15"/>
    </row>
    <row r="17" spans="1:18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20"/>
      <c r="H17" s="13"/>
      <c r="I17" s="13"/>
      <c r="J17" s="13"/>
      <c r="K17" s="13"/>
      <c r="L17" s="13"/>
      <c r="M17" s="12"/>
      <c r="N17" s="30" t="str">
        <f t="shared" si="0"/>
        <v>F</v>
      </c>
      <c r="O17" s="30" t="str">
        <f t="shared" si="1"/>
        <v>0,0</v>
      </c>
      <c r="P17" s="13"/>
      <c r="Q17" s="31" t="str">
        <f t="shared" si="2"/>
        <v>HỎNG</v>
      </c>
      <c r="R17" s="25"/>
    </row>
    <row r="18" spans="1:18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20"/>
      <c r="H18" s="13"/>
      <c r="I18" s="13"/>
      <c r="J18" s="13"/>
      <c r="K18" s="13"/>
      <c r="L18" s="13"/>
      <c r="M18" s="12"/>
      <c r="N18" s="30" t="str">
        <f t="shared" si="0"/>
        <v>F</v>
      </c>
      <c r="O18" s="30" t="str">
        <f t="shared" si="1"/>
        <v>0,0</v>
      </c>
      <c r="P18" s="13"/>
      <c r="Q18" s="31" t="str">
        <f t="shared" si="2"/>
        <v>HỎNG</v>
      </c>
      <c r="R18" s="15"/>
    </row>
    <row r="19" spans="1:18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20"/>
      <c r="H19" s="13"/>
      <c r="I19" s="13"/>
      <c r="J19" s="13"/>
      <c r="K19" s="13"/>
      <c r="L19" s="13"/>
      <c r="M19" s="12"/>
      <c r="N19" s="30" t="str">
        <f t="shared" si="0"/>
        <v>F</v>
      </c>
      <c r="O19" s="30" t="str">
        <f t="shared" si="1"/>
        <v>0,0</v>
      </c>
      <c r="P19" s="13"/>
      <c r="Q19" s="31" t="str">
        <f t="shared" si="2"/>
        <v>HỎNG</v>
      </c>
      <c r="R19" s="15"/>
    </row>
    <row r="20" spans="1:18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20"/>
      <c r="H20" s="13"/>
      <c r="I20" s="13"/>
      <c r="J20" s="13"/>
      <c r="K20" s="13"/>
      <c r="L20" s="13"/>
      <c r="M20" s="12"/>
      <c r="N20" s="30" t="str">
        <f t="shared" si="0"/>
        <v>F</v>
      </c>
      <c r="O20" s="30" t="str">
        <f t="shared" si="1"/>
        <v>0,0</v>
      </c>
      <c r="P20" s="13"/>
      <c r="Q20" s="31" t="str">
        <f t="shared" si="2"/>
        <v>HỎNG</v>
      </c>
      <c r="R20" s="25"/>
    </row>
    <row r="21" spans="1:18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20"/>
      <c r="H21" s="13"/>
      <c r="I21" s="13"/>
      <c r="J21" s="13"/>
      <c r="K21" s="13"/>
      <c r="L21" s="13"/>
      <c r="M21" s="12"/>
      <c r="N21" s="30" t="str">
        <f t="shared" si="0"/>
        <v>F</v>
      </c>
      <c r="O21" s="30" t="str">
        <f t="shared" si="1"/>
        <v>0,0</v>
      </c>
      <c r="P21" s="13"/>
      <c r="Q21" s="31" t="str">
        <f t="shared" si="2"/>
        <v>HỎNG</v>
      </c>
      <c r="R21" s="25"/>
    </row>
    <row r="22" spans="1:18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20"/>
      <c r="H22" s="13"/>
      <c r="I22" s="13"/>
      <c r="J22" s="13"/>
      <c r="K22" s="13"/>
      <c r="L22" s="13"/>
      <c r="M22" s="12"/>
      <c r="N22" s="30" t="str">
        <f t="shared" si="0"/>
        <v>F</v>
      </c>
      <c r="O22" s="30" t="str">
        <f t="shared" si="1"/>
        <v>0,0</v>
      </c>
      <c r="P22" s="13"/>
      <c r="Q22" s="31" t="str">
        <f t="shared" si="2"/>
        <v>HỎNG</v>
      </c>
      <c r="R22" s="25"/>
    </row>
    <row r="23" spans="1:18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20"/>
      <c r="H23" s="13"/>
      <c r="I23" s="13"/>
      <c r="J23" s="13"/>
      <c r="K23" s="13"/>
      <c r="L23" s="13"/>
      <c r="M23" s="12"/>
      <c r="N23" s="30" t="str">
        <f t="shared" si="0"/>
        <v>F</v>
      </c>
      <c r="O23" s="30" t="str">
        <f t="shared" si="1"/>
        <v>0,0</v>
      </c>
      <c r="P23" s="13"/>
      <c r="Q23" s="31" t="str">
        <f t="shared" si="2"/>
        <v>HỎNG</v>
      </c>
      <c r="R23" s="25"/>
    </row>
    <row r="24" spans="1:18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20"/>
      <c r="H24" s="13"/>
      <c r="I24" s="13"/>
      <c r="J24" s="13"/>
      <c r="K24" s="13"/>
      <c r="L24" s="13"/>
      <c r="M24" s="12"/>
      <c r="N24" s="30" t="str">
        <f t="shared" si="0"/>
        <v>F</v>
      </c>
      <c r="O24" s="30" t="str">
        <f t="shared" si="1"/>
        <v>0,0</v>
      </c>
      <c r="P24" s="13"/>
      <c r="Q24" s="31" t="str">
        <f t="shared" si="2"/>
        <v>HỎNG</v>
      </c>
      <c r="R24" s="25"/>
    </row>
    <row r="25" spans="1:18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20"/>
      <c r="H25" s="13"/>
      <c r="I25" s="13"/>
      <c r="J25" s="13"/>
      <c r="K25" s="13"/>
      <c r="L25" s="13"/>
      <c r="M25" s="12"/>
      <c r="N25" s="30" t="str">
        <f t="shared" si="0"/>
        <v>F</v>
      </c>
      <c r="O25" s="30" t="str">
        <f t="shared" si="1"/>
        <v>0,0</v>
      </c>
      <c r="P25" s="13"/>
      <c r="Q25" s="31" t="str">
        <f t="shared" si="2"/>
        <v>HỎNG</v>
      </c>
      <c r="R25" s="7"/>
    </row>
    <row r="26" spans="1:18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20"/>
      <c r="H26" s="13"/>
      <c r="I26" s="13"/>
      <c r="J26" s="13"/>
      <c r="K26" s="13"/>
      <c r="L26" s="13"/>
      <c r="M26" s="12"/>
      <c r="N26" s="30" t="str">
        <f t="shared" si="0"/>
        <v>F</v>
      </c>
      <c r="O26" s="30" t="str">
        <f t="shared" si="1"/>
        <v>0,0</v>
      </c>
      <c r="P26" s="13"/>
      <c r="Q26" s="31" t="str">
        <f t="shared" si="2"/>
        <v>HỎNG</v>
      </c>
      <c r="R26" s="7"/>
    </row>
    <row r="27" spans="1:18" ht="18.75">
      <c r="A27" s="18">
        <v>15</v>
      </c>
      <c r="B27" s="49" t="s">
        <v>92</v>
      </c>
      <c r="C27" s="49" t="s">
        <v>93</v>
      </c>
      <c r="D27" s="28" t="s">
        <v>94</v>
      </c>
      <c r="E27" s="21"/>
      <c r="F27" s="21"/>
      <c r="G27" s="21"/>
      <c r="H27" s="13"/>
      <c r="I27" s="13"/>
      <c r="J27" s="13"/>
      <c r="K27" s="13"/>
      <c r="L27" s="13"/>
      <c r="M27" s="12"/>
      <c r="N27" s="30" t="str">
        <f t="shared" si="0"/>
        <v>F</v>
      </c>
      <c r="O27" s="30" t="str">
        <f t="shared" si="1"/>
        <v>0,0</v>
      </c>
      <c r="P27" s="13"/>
      <c r="Q27" s="31" t="str">
        <f t="shared" si="2"/>
        <v>HỎNG</v>
      </c>
      <c r="R27" s="10"/>
    </row>
    <row r="28" spans="1:18" ht="18.75">
      <c r="A28" s="18">
        <v>16</v>
      </c>
      <c r="B28" s="49" t="s">
        <v>95</v>
      </c>
      <c r="C28" s="49" t="s">
        <v>96</v>
      </c>
      <c r="D28" s="29" t="s">
        <v>97</v>
      </c>
      <c r="E28" s="21"/>
      <c r="F28" s="21"/>
      <c r="G28" s="21"/>
      <c r="H28" s="13"/>
      <c r="I28" s="13"/>
      <c r="J28" s="13"/>
      <c r="K28" s="13"/>
      <c r="L28" s="13"/>
      <c r="M28" s="12"/>
      <c r="N28" s="30" t="str">
        <f t="shared" si="0"/>
        <v>F</v>
      </c>
      <c r="O28" s="30" t="str">
        <f t="shared" si="1"/>
        <v>0,0</v>
      </c>
      <c r="P28" s="13"/>
      <c r="Q28" s="31" t="str">
        <f t="shared" si="2"/>
        <v>HỎNG</v>
      </c>
      <c r="R28" s="7"/>
    </row>
    <row r="29" spans="1:18" ht="18.75">
      <c r="A29" s="18">
        <v>17</v>
      </c>
      <c r="B29" s="49" t="s">
        <v>112</v>
      </c>
      <c r="C29" s="49" t="s">
        <v>113</v>
      </c>
      <c r="D29" s="28" t="s">
        <v>114</v>
      </c>
      <c r="E29" s="21"/>
      <c r="F29" s="21"/>
      <c r="G29" s="21"/>
      <c r="H29" s="13"/>
      <c r="I29" s="13"/>
      <c r="J29" s="13"/>
      <c r="K29" s="13"/>
      <c r="L29" s="13"/>
      <c r="M29" s="12"/>
      <c r="N29" s="30" t="str">
        <f t="shared" si="0"/>
        <v>F</v>
      </c>
      <c r="O29" s="30" t="str">
        <f t="shared" si="1"/>
        <v>0,0</v>
      </c>
      <c r="P29" s="13"/>
      <c r="Q29" s="31" t="str">
        <f t="shared" si="2"/>
        <v>HỎNG</v>
      </c>
      <c r="R29" s="7"/>
    </row>
    <row r="30" spans="1:18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21"/>
      <c r="H30" s="13"/>
      <c r="I30" s="13"/>
      <c r="J30" s="13"/>
      <c r="K30" s="13"/>
      <c r="L30" s="13"/>
      <c r="M30" s="12"/>
      <c r="N30" s="30" t="str">
        <f t="shared" si="0"/>
        <v>F</v>
      </c>
      <c r="O30" s="30" t="str">
        <f t="shared" si="1"/>
        <v>0,0</v>
      </c>
      <c r="P30" s="13"/>
      <c r="Q30" s="31" t="str">
        <f t="shared" si="2"/>
        <v>HỎNG</v>
      </c>
      <c r="R30" s="7"/>
    </row>
    <row r="31" spans="1:18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  <c r="N31" s="7"/>
    </row>
    <row r="32" spans="1:18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92"/>
      <c r="N32" s="10"/>
    </row>
    <row r="33" spans="1:14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91"/>
      <c r="N37" s="11"/>
    </row>
  </sheetData>
  <mergeCells count="29">
    <mergeCell ref="A37:C37"/>
    <mergeCell ref="D37:E37"/>
    <mergeCell ref="G37:M37"/>
    <mergeCell ref="J11:J12"/>
    <mergeCell ref="A32:C32"/>
    <mergeCell ref="D32:E32"/>
    <mergeCell ref="G32:M32"/>
    <mergeCell ref="I11:I12"/>
    <mergeCell ref="A6:E6"/>
    <mergeCell ref="G7:O7"/>
    <mergeCell ref="A10:A12"/>
    <mergeCell ref="B10:C12"/>
    <mergeCell ref="D10:D12"/>
    <mergeCell ref="E10:H10"/>
    <mergeCell ref="J10:K10"/>
    <mergeCell ref="L10:L12"/>
    <mergeCell ref="M10:O10"/>
    <mergeCell ref="G6:Q6"/>
    <mergeCell ref="A1:E1"/>
    <mergeCell ref="G1:M1"/>
    <mergeCell ref="A2:E2"/>
    <mergeCell ref="G2:M2"/>
    <mergeCell ref="A5:E5"/>
    <mergeCell ref="G5:O5"/>
    <mergeCell ref="P10:P12"/>
    <mergeCell ref="E11:H11"/>
    <mergeCell ref="K11:K12"/>
    <mergeCell ref="M11:M12"/>
    <mergeCell ref="N11:O11"/>
  </mergeCells>
  <pageMargins left="0.2" right="0.21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3"/>
      <c r="N4" s="7"/>
      <c r="O4" s="7"/>
    </row>
    <row r="5" spans="1:18" ht="15.75">
      <c r="A5" s="116" t="s">
        <v>51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8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1"/>
      <c r="O9" s="1"/>
    </row>
    <row r="10" spans="1:18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81"/>
      <c r="J10" s="118" t="s">
        <v>11</v>
      </c>
      <c r="K10" s="120"/>
      <c r="L10" s="121" t="s">
        <v>111</v>
      </c>
      <c r="M10" s="94" t="s">
        <v>12</v>
      </c>
      <c r="N10" s="95"/>
      <c r="O10" s="96"/>
      <c r="P10" s="100" t="s">
        <v>13</v>
      </c>
      <c r="Q10" s="15"/>
    </row>
    <row r="11" spans="1:18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121</v>
      </c>
      <c r="J11" s="121" t="s">
        <v>109</v>
      </c>
      <c r="K11" s="121" t="s">
        <v>110</v>
      </c>
      <c r="L11" s="123"/>
      <c r="M11" s="97" t="s">
        <v>16</v>
      </c>
      <c r="N11" s="99" t="s">
        <v>17</v>
      </c>
      <c r="O11" s="99"/>
      <c r="P11" s="101"/>
      <c r="Q11" s="15"/>
    </row>
    <row r="12" spans="1:18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122"/>
      <c r="M12" s="98"/>
      <c r="N12" s="42" t="s">
        <v>21</v>
      </c>
      <c r="O12" s="42" t="s">
        <v>22</v>
      </c>
      <c r="P12" s="102"/>
      <c r="Q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20"/>
      <c r="H13" s="13"/>
      <c r="I13" s="13"/>
      <c r="J13" s="13"/>
      <c r="K13" s="13"/>
      <c r="L13" s="13"/>
      <c r="M13" s="12"/>
      <c r="N13" s="30" t="str">
        <f>IF(M13&gt;=8.5,"A",IF(M13&gt;=7.8,"B+",IF(M13&gt;=7,"B",IF(M13&gt;=6.3,"C+",IF(M13&gt;=5.5,"C",IF(M13&gt;=4.8,"D+",IF(M13&gt;=4,"D",IF(M13&gt;=3,"F+","F"))))))))</f>
        <v>F</v>
      </c>
      <c r="O13" s="30" t="str">
        <f>IF(N13="A","4,0",IF(N13="B+","3,5",IF(N13="B","3,0",IF(N13="C+","2,5",IF(N13="C","2,0",IF(N13="D+","1,5",IF(N13="D","1,0",IF(N13="F+","0,5","0,0"))))))))</f>
        <v>0,0</v>
      </c>
      <c r="P13" s="13"/>
      <c r="Q13" s="31" t="str">
        <f>IF(O13&gt;="1,0","ĐẠT",IF(O13&lt;"1,0","HỎNG",))</f>
        <v>HỎNG</v>
      </c>
      <c r="R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20"/>
      <c r="H14" s="13"/>
      <c r="I14" s="13"/>
      <c r="J14" s="13"/>
      <c r="K14" s="13"/>
      <c r="L14" s="13"/>
      <c r="M14" s="12"/>
      <c r="N14" s="30" t="str">
        <f t="shared" ref="N14:N30" si="0">IF(M14&gt;=8.5,"A",IF(M14&gt;=7.8,"B+",IF(M14&gt;=7,"B",IF(M14&gt;=6.3,"C+",IF(M14&gt;=5.5,"C",IF(M14&gt;=4.8,"D+",IF(M14&gt;=4,"D",IF(M14&gt;=3,"F+","F"))))))))</f>
        <v>F</v>
      </c>
      <c r="O14" s="30" t="str">
        <f t="shared" ref="O14:O30" si="1">IF(N14="A","4,0",IF(N14="B+","3,5",IF(N14="B","3,0",IF(N14="C+","2,5",IF(N14="C","2,0",IF(N14="D+","1,5",IF(N14="D","1,0",IF(N14="F+","0,5","0,0"))))))))</f>
        <v>0,0</v>
      </c>
      <c r="P14" s="13"/>
      <c r="Q14" s="31" t="str">
        <f t="shared" ref="Q14:Q30" si="2">IF(O14&gt;="1,0","ĐẠT",IF(O14&lt;"1,0","HỎNG",))</f>
        <v>HỎNG</v>
      </c>
      <c r="R14" s="15"/>
    </row>
    <row r="15" spans="1:18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21"/>
      <c r="H15" s="13"/>
      <c r="I15" s="13"/>
      <c r="J15" s="13"/>
      <c r="K15" s="13"/>
      <c r="L15" s="13"/>
      <c r="M15" s="12"/>
      <c r="N15" s="30" t="str">
        <f t="shared" si="0"/>
        <v>F</v>
      </c>
      <c r="O15" s="30" t="str">
        <f t="shared" si="1"/>
        <v>0,0</v>
      </c>
      <c r="P15" s="13"/>
      <c r="Q15" s="31" t="str">
        <f t="shared" si="2"/>
        <v>HỎNG</v>
      </c>
      <c r="R15" s="25"/>
    </row>
    <row r="16" spans="1:18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20"/>
      <c r="H16" s="13"/>
      <c r="I16" s="13"/>
      <c r="J16" s="13"/>
      <c r="K16" s="13"/>
      <c r="L16" s="13"/>
      <c r="M16" s="12"/>
      <c r="N16" s="30" t="str">
        <f t="shared" si="0"/>
        <v>F</v>
      </c>
      <c r="O16" s="30" t="str">
        <f t="shared" si="1"/>
        <v>0,0</v>
      </c>
      <c r="P16" s="13"/>
      <c r="Q16" s="31" t="str">
        <f t="shared" si="2"/>
        <v>HỎNG</v>
      </c>
      <c r="R16" s="15"/>
    </row>
    <row r="17" spans="1:18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20"/>
      <c r="H17" s="13"/>
      <c r="I17" s="13"/>
      <c r="J17" s="13"/>
      <c r="K17" s="13"/>
      <c r="L17" s="13"/>
      <c r="M17" s="12"/>
      <c r="N17" s="30" t="str">
        <f t="shared" si="0"/>
        <v>F</v>
      </c>
      <c r="O17" s="30" t="str">
        <f t="shared" si="1"/>
        <v>0,0</v>
      </c>
      <c r="P17" s="13"/>
      <c r="Q17" s="31" t="str">
        <f t="shared" si="2"/>
        <v>HỎNG</v>
      </c>
      <c r="R17" s="25"/>
    </row>
    <row r="18" spans="1:18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20"/>
      <c r="H18" s="13"/>
      <c r="I18" s="13"/>
      <c r="J18" s="13"/>
      <c r="K18" s="13"/>
      <c r="L18" s="13"/>
      <c r="M18" s="12"/>
      <c r="N18" s="30" t="str">
        <f t="shared" si="0"/>
        <v>F</v>
      </c>
      <c r="O18" s="30" t="str">
        <f t="shared" si="1"/>
        <v>0,0</v>
      </c>
      <c r="P18" s="13"/>
      <c r="Q18" s="31" t="str">
        <f t="shared" si="2"/>
        <v>HỎNG</v>
      </c>
      <c r="R18" s="15"/>
    </row>
    <row r="19" spans="1:18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20"/>
      <c r="H19" s="13"/>
      <c r="I19" s="13"/>
      <c r="J19" s="13"/>
      <c r="K19" s="13"/>
      <c r="L19" s="13"/>
      <c r="M19" s="12"/>
      <c r="N19" s="30" t="str">
        <f t="shared" si="0"/>
        <v>F</v>
      </c>
      <c r="O19" s="30" t="str">
        <f t="shared" si="1"/>
        <v>0,0</v>
      </c>
      <c r="P19" s="13"/>
      <c r="Q19" s="31" t="str">
        <f t="shared" si="2"/>
        <v>HỎNG</v>
      </c>
      <c r="R19" s="15"/>
    </row>
    <row r="20" spans="1:18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20"/>
      <c r="H20" s="13"/>
      <c r="I20" s="13"/>
      <c r="J20" s="13"/>
      <c r="K20" s="13"/>
      <c r="L20" s="13"/>
      <c r="M20" s="12"/>
      <c r="N20" s="30" t="str">
        <f t="shared" si="0"/>
        <v>F</v>
      </c>
      <c r="O20" s="30" t="str">
        <f t="shared" si="1"/>
        <v>0,0</v>
      </c>
      <c r="P20" s="13"/>
      <c r="Q20" s="31" t="str">
        <f t="shared" si="2"/>
        <v>HỎNG</v>
      </c>
      <c r="R20" s="25"/>
    </row>
    <row r="21" spans="1:18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20"/>
      <c r="H21" s="13"/>
      <c r="I21" s="13"/>
      <c r="J21" s="13"/>
      <c r="K21" s="13"/>
      <c r="L21" s="13"/>
      <c r="M21" s="12"/>
      <c r="N21" s="30" t="str">
        <f t="shared" si="0"/>
        <v>F</v>
      </c>
      <c r="O21" s="30" t="str">
        <f t="shared" si="1"/>
        <v>0,0</v>
      </c>
      <c r="P21" s="13"/>
      <c r="Q21" s="31" t="str">
        <f t="shared" si="2"/>
        <v>HỎNG</v>
      </c>
      <c r="R21" s="25"/>
    </row>
    <row r="22" spans="1:18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20"/>
      <c r="H22" s="13"/>
      <c r="I22" s="13"/>
      <c r="J22" s="13"/>
      <c r="K22" s="13"/>
      <c r="L22" s="13"/>
      <c r="M22" s="12"/>
      <c r="N22" s="30" t="str">
        <f t="shared" si="0"/>
        <v>F</v>
      </c>
      <c r="O22" s="30" t="str">
        <f t="shared" si="1"/>
        <v>0,0</v>
      </c>
      <c r="P22" s="13"/>
      <c r="Q22" s="31" t="str">
        <f t="shared" si="2"/>
        <v>HỎNG</v>
      </c>
      <c r="R22" s="25"/>
    </row>
    <row r="23" spans="1:18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20"/>
      <c r="H23" s="13"/>
      <c r="I23" s="13"/>
      <c r="J23" s="13"/>
      <c r="K23" s="13"/>
      <c r="L23" s="13"/>
      <c r="M23" s="12"/>
      <c r="N23" s="30" t="str">
        <f t="shared" si="0"/>
        <v>F</v>
      </c>
      <c r="O23" s="30" t="str">
        <f t="shared" si="1"/>
        <v>0,0</v>
      </c>
      <c r="P23" s="13"/>
      <c r="Q23" s="31" t="str">
        <f t="shared" si="2"/>
        <v>HỎNG</v>
      </c>
      <c r="R23" s="25"/>
    </row>
    <row r="24" spans="1:18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20"/>
      <c r="H24" s="13"/>
      <c r="I24" s="13"/>
      <c r="J24" s="13"/>
      <c r="K24" s="13"/>
      <c r="L24" s="13"/>
      <c r="M24" s="12"/>
      <c r="N24" s="30" t="str">
        <f t="shared" si="0"/>
        <v>F</v>
      </c>
      <c r="O24" s="30" t="str">
        <f t="shared" si="1"/>
        <v>0,0</v>
      </c>
      <c r="P24" s="13"/>
      <c r="Q24" s="31" t="str">
        <f t="shared" si="2"/>
        <v>HỎNG</v>
      </c>
      <c r="R24" s="25"/>
    </row>
    <row r="25" spans="1:18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20"/>
      <c r="H25" s="13"/>
      <c r="I25" s="13"/>
      <c r="J25" s="13"/>
      <c r="K25" s="13"/>
      <c r="L25" s="13"/>
      <c r="M25" s="12"/>
      <c r="N25" s="30" t="str">
        <f t="shared" si="0"/>
        <v>F</v>
      </c>
      <c r="O25" s="30" t="str">
        <f t="shared" si="1"/>
        <v>0,0</v>
      </c>
      <c r="P25" s="13"/>
      <c r="Q25" s="31" t="str">
        <f t="shared" si="2"/>
        <v>HỎNG</v>
      </c>
      <c r="R25" s="7"/>
    </row>
    <row r="26" spans="1:18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20"/>
      <c r="H26" s="13"/>
      <c r="I26" s="13"/>
      <c r="J26" s="13"/>
      <c r="K26" s="13"/>
      <c r="L26" s="13"/>
      <c r="M26" s="12"/>
      <c r="N26" s="30" t="str">
        <f t="shared" si="0"/>
        <v>F</v>
      </c>
      <c r="O26" s="30" t="str">
        <f t="shared" si="1"/>
        <v>0,0</v>
      </c>
      <c r="P26" s="13"/>
      <c r="Q26" s="31" t="str">
        <f t="shared" si="2"/>
        <v>HỎNG</v>
      </c>
      <c r="R26" s="7"/>
    </row>
    <row r="27" spans="1:18" ht="18.75">
      <c r="A27" s="18">
        <v>15</v>
      </c>
      <c r="B27" s="49" t="s">
        <v>92</v>
      </c>
      <c r="C27" s="49" t="s">
        <v>93</v>
      </c>
      <c r="D27" s="28" t="s">
        <v>94</v>
      </c>
      <c r="E27" s="21"/>
      <c r="F27" s="21"/>
      <c r="G27" s="21"/>
      <c r="H27" s="13"/>
      <c r="I27" s="13"/>
      <c r="J27" s="13"/>
      <c r="K27" s="13"/>
      <c r="L27" s="13"/>
      <c r="M27" s="12"/>
      <c r="N27" s="30" t="str">
        <f t="shared" si="0"/>
        <v>F</v>
      </c>
      <c r="O27" s="30" t="str">
        <f t="shared" si="1"/>
        <v>0,0</v>
      </c>
      <c r="P27" s="13"/>
      <c r="Q27" s="31" t="str">
        <f t="shared" si="2"/>
        <v>HỎNG</v>
      </c>
      <c r="R27" s="10"/>
    </row>
    <row r="28" spans="1:18" ht="18.75">
      <c r="A28" s="18">
        <v>16</v>
      </c>
      <c r="B28" s="49" t="s">
        <v>95</v>
      </c>
      <c r="C28" s="49" t="s">
        <v>96</v>
      </c>
      <c r="D28" s="29" t="s">
        <v>97</v>
      </c>
      <c r="E28" s="21"/>
      <c r="F28" s="21"/>
      <c r="G28" s="21"/>
      <c r="H28" s="13"/>
      <c r="I28" s="13"/>
      <c r="J28" s="13"/>
      <c r="K28" s="13"/>
      <c r="L28" s="13"/>
      <c r="M28" s="12"/>
      <c r="N28" s="30" t="str">
        <f t="shared" si="0"/>
        <v>F</v>
      </c>
      <c r="O28" s="30" t="str">
        <f t="shared" si="1"/>
        <v>0,0</v>
      </c>
      <c r="P28" s="13"/>
      <c r="Q28" s="31" t="str">
        <f t="shared" si="2"/>
        <v>HỎNG</v>
      </c>
      <c r="R28" s="7"/>
    </row>
    <row r="29" spans="1:18" ht="18.75">
      <c r="A29" s="18">
        <v>17</v>
      </c>
      <c r="B29" s="49" t="s">
        <v>112</v>
      </c>
      <c r="C29" s="49" t="s">
        <v>113</v>
      </c>
      <c r="D29" s="28" t="s">
        <v>114</v>
      </c>
      <c r="E29" s="21"/>
      <c r="F29" s="21"/>
      <c r="G29" s="21"/>
      <c r="H29" s="13"/>
      <c r="I29" s="13"/>
      <c r="J29" s="13"/>
      <c r="K29" s="13"/>
      <c r="L29" s="13"/>
      <c r="M29" s="12"/>
      <c r="N29" s="30" t="str">
        <f t="shared" si="0"/>
        <v>F</v>
      </c>
      <c r="O29" s="30" t="str">
        <f t="shared" si="1"/>
        <v>0,0</v>
      </c>
      <c r="P29" s="13"/>
      <c r="Q29" s="31" t="str">
        <f t="shared" si="2"/>
        <v>HỎNG</v>
      </c>
      <c r="R29" s="7"/>
    </row>
    <row r="30" spans="1:18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21"/>
      <c r="H30" s="13"/>
      <c r="I30" s="13"/>
      <c r="J30" s="13"/>
      <c r="K30" s="13"/>
      <c r="L30" s="13"/>
      <c r="M30" s="12"/>
      <c r="N30" s="30" t="str">
        <f t="shared" si="0"/>
        <v>F</v>
      </c>
      <c r="O30" s="30" t="str">
        <f t="shared" si="1"/>
        <v>0,0</v>
      </c>
      <c r="P30" s="13"/>
      <c r="Q30" s="31" t="str">
        <f t="shared" si="2"/>
        <v>HỎNG</v>
      </c>
      <c r="R30" s="7"/>
    </row>
    <row r="31" spans="1:18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  <c r="N31" s="7"/>
    </row>
    <row r="32" spans="1:18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92"/>
      <c r="N32" s="10"/>
    </row>
    <row r="33" spans="1:14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91"/>
      <c r="N37" s="11"/>
    </row>
  </sheetData>
  <mergeCells count="29">
    <mergeCell ref="A1:E1"/>
    <mergeCell ref="G1:M1"/>
    <mergeCell ref="A2:E2"/>
    <mergeCell ref="G2:M2"/>
    <mergeCell ref="A5:E5"/>
    <mergeCell ref="G5:O5"/>
    <mergeCell ref="A6:E6"/>
    <mergeCell ref="G7:O7"/>
    <mergeCell ref="A10:A12"/>
    <mergeCell ref="B10:C12"/>
    <mergeCell ref="D10:D12"/>
    <mergeCell ref="I11:I12"/>
    <mergeCell ref="G6:Q6"/>
    <mergeCell ref="A37:C37"/>
    <mergeCell ref="D37:E37"/>
    <mergeCell ref="G37:M37"/>
    <mergeCell ref="E10:H10"/>
    <mergeCell ref="J10:K10"/>
    <mergeCell ref="L10:L12"/>
    <mergeCell ref="M10:O10"/>
    <mergeCell ref="J11:J12"/>
    <mergeCell ref="A32:C32"/>
    <mergeCell ref="D32:E32"/>
    <mergeCell ref="G32:M32"/>
    <mergeCell ref="P10:P12"/>
    <mergeCell ref="E11:H11"/>
    <mergeCell ref="K11:K12"/>
    <mergeCell ref="M11:M12"/>
    <mergeCell ref="N11:O11"/>
  </mergeCells>
  <pageMargins left="0.2" right="0.21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3"/>
      <c r="N4" s="7"/>
      <c r="O4" s="7"/>
    </row>
    <row r="5" spans="1:18" ht="15.75">
      <c r="A5" s="116" t="s">
        <v>34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8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1"/>
      <c r="O9" s="1"/>
    </row>
    <row r="10" spans="1:18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81"/>
      <c r="J10" s="118" t="s">
        <v>11</v>
      </c>
      <c r="K10" s="120"/>
      <c r="L10" s="121" t="s">
        <v>111</v>
      </c>
      <c r="M10" s="94" t="s">
        <v>12</v>
      </c>
      <c r="N10" s="95"/>
      <c r="O10" s="96"/>
      <c r="P10" s="100" t="s">
        <v>13</v>
      </c>
      <c r="Q10" s="15"/>
    </row>
    <row r="11" spans="1:18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121</v>
      </c>
      <c r="J11" s="121" t="s">
        <v>109</v>
      </c>
      <c r="K11" s="121" t="s">
        <v>110</v>
      </c>
      <c r="L11" s="123"/>
      <c r="M11" s="97" t="s">
        <v>16</v>
      </c>
      <c r="N11" s="99" t="s">
        <v>17</v>
      </c>
      <c r="O11" s="99"/>
      <c r="P11" s="101"/>
      <c r="Q11" s="15"/>
    </row>
    <row r="12" spans="1:18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122"/>
      <c r="M12" s="98"/>
      <c r="N12" s="42" t="s">
        <v>21</v>
      </c>
      <c r="O12" s="42" t="s">
        <v>22</v>
      </c>
      <c r="P12" s="102"/>
      <c r="Q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8</v>
      </c>
      <c r="F13" s="20">
        <v>7</v>
      </c>
      <c r="G13" s="13">
        <f>ROUND((E13+F13*2)/3,1)</f>
        <v>7.3</v>
      </c>
      <c r="H13" s="13">
        <v>7</v>
      </c>
      <c r="I13" s="86">
        <f>ROUND((G13*2+H13)/3,1)</f>
        <v>7.2</v>
      </c>
      <c r="J13" s="13">
        <v>7.5</v>
      </c>
      <c r="K13" s="13">
        <v>7.5</v>
      </c>
      <c r="L13" s="86">
        <f>ROUND((J13*2+K13)/3,1)</f>
        <v>7.5</v>
      </c>
      <c r="M13" s="12">
        <f>ROUND((I13*0.4+L13*0.6),1)</f>
        <v>7.4</v>
      </c>
      <c r="N13" s="30" t="str">
        <f>IF(M13&gt;=8.5,"A",IF(M13&gt;=7.8,"B+",IF(M13&gt;=7,"B",IF(M13&gt;=6.3,"C+",IF(M13&gt;=5.5,"C",IF(M13&gt;=4.8,"D+",IF(M13&gt;=4,"D",IF(M13&gt;=3,"F+","F"))))))))</f>
        <v>B</v>
      </c>
      <c r="O13" s="30" t="str">
        <f>IF(N13="A","4,0",IF(N13="B+","3,5",IF(N13="B","3,0",IF(N13="C+","2,5",IF(N13="C","2,0",IF(N13="D+","1,5",IF(N13="D","1,0",IF(N13="F+","0,5","0,0"))))))))</f>
        <v>3,0</v>
      </c>
      <c r="P13" s="13"/>
      <c r="Q13" s="31" t="str">
        <f>IF(O13&gt;="1,0","ĐẠT",IF(O13&lt;"1,0","HỎNG",))</f>
        <v>ĐẠT</v>
      </c>
      <c r="R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9</v>
      </c>
      <c r="F14" s="20">
        <v>10</v>
      </c>
      <c r="G14" s="13">
        <f t="shared" ref="G14:G30" si="0">ROUND((E14+F14*2)/3,1)</f>
        <v>9.6999999999999993</v>
      </c>
      <c r="H14" s="13">
        <v>8</v>
      </c>
      <c r="I14" s="86">
        <f t="shared" ref="I14:I30" si="1">ROUND((G14*2+H14)/3,1)</f>
        <v>9.1</v>
      </c>
      <c r="J14" s="13">
        <v>9.5</v>
      </c>
      <c r="K14" s="13">
        <v>8</v>
      </c>
      <c r="L14" s="86">
        <f t="shared" ref="L14:L30" si="2">ROUND((J14*2+K14)/3,1)</f>
        <v>9</v>
      </c>
      <c r="M14" s="12">
        <f t="shared" ref="M14:M30" si="3">ROUND((I14*0.4+L14*0.6),1)</f>
        <v>9</v>
      </c>
      <c r="N14" s="30" t="str">
        <f t="shared" ref="N14:N30" si="4">IF(M14&gt;=8.5,"A",IF(M14&gt;=7.8,"B+",IF(M14&gt;=7,"B",IF(M14&gt;=6.3,"C+",IF(M14&gt;=5.5,"C",IF(M14&gt;=4.8,"D+",IF(M14&gt;=4,"D",IF(M14&gt;=3,"F+","F"))))))))</f>
        <v>A</v>
      </c>
      <c r="O14" s="30" t="str">
        <f t="shared" ref="O14:O30" si="5">IF(N14="A","4,0",IF(N14="B+","3,5",IF(N14="B","3,0",IF(N14="C+","2,5",IF(N14="C","2,0",IF(N14="D+","1,5",IF(N14="D","1,0",IF(N14="F+","0,5","0,0"))))))))</f>
        <v>4,0</v>
      </c>
      <c r="P14" s="13"/>
      <c r="Q14" s="31" t="str">
        <f t="shared" ref="Q14:Q30" si="6">IF(O14&gt;="1,0","ĐẠT",IF(O14&lt;"1,0","HỎNG",))</f>
        <v>ĐẠT</v>
      </c>
      <c r="R14" s="15"/>
    </row>
    <row r="15" spans="1:18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8</v>
      </c>
      <c r="F15" s="21">
        <v>8</v>
      </c>
      <c r="G15" s="13">
        <f t="shared" si="0"/>
        <v>8</v>
      </c>
      <c r="H15" s="13">
        <v>7</v>
      </c>
      <c r="I15" s="86">
        <f t="shared" si="1"/>
        <v>7.7</v>
      </c>
      <c r="J15" s="13">
        <v>9.5</v>
      </c>
      <c r="K15" s="13">
        <v>8</v>
      </c>
      <c r="L15" s="86">
        <f t="shared" si="2"/>
        <v>9</v>
      </c>
      <c r="M15" s="12">
        <f t="shared" si="3"/>
        <v>8.5</v>
      </c>
      <c r="N15" s="30" t="str">
        <f t="shared" si="4"/>
        <v>A</v>
      </c>
      <c r="O15" s="30" t="str">
        <f t="shared" si="5"/>
        <v>4,0</v>
      </c>
      <c r="P15" s="13"/>
      <c r="Q15" s="31" t="str">
        <f t="shared" si="6"/>
        <v>ĐẠT</v>
      </c>
      <c r="R15" s="25"/>
    </row>
    <row r="16" spans="1:18" s="72" customFormat="1" ht="18.75">
      <c r="A16" s="63">
        <v>4</v>
      </c>
      <c r="B16" s="64" t="s">
        <v>60</v>
      </c>
      <c r="C16" s="64" t="s">
        <v>61</v>
      </c>
      <c r="D16" s="65" t="s">
        <v>62</v>
      </c>
      <c r="E16" s="73"/>
      <c r="F16" s="73"/>
      <c r="G16" s="67">
        <f t="shared" si="0"/>
        <v>0</v>
      </c>
      <c r="H16" s="67">
        <v>9</v>
      </c>
      <c r="I16" s="87">
        <f t="shared" si="1"/>
        <v>3</v>
      </c>
      <c r="J16" s="67">
        <v>6</v>
      </c>
      <c r="K16" s="67">
        <v>8.5</v>
      </c>
      <c r="L16" s="87">
        <f t="shared" si="2"/>
        <v>6.8</v>
      </c>
      <c r="M16" s="68">
        <f t="shared" si="3"/>
        <v>5.3</v>
      </c>
      <c r="N16" s="69" t="str">
        <f t="shared" si="4"/>
        <v>D+</v>
      </c>
      <c r="O16" s="69" t="str">
        <f t="shared" si="5"/>
        <v>1,5</v>
      </c>
      <c r="P16" s="67"/>
      <c r="Q16" s="70" t="str">
        <f t="shared" si="6"/>
        <v>ĐẠT</v>
      </c>
      <c r="R16" s="71"/>
    </row>
    <row r="17" spans="1:18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8</v>
      </c>
      <c r="F17" s="20">
        <v>10</v>
      </c>
      <c r="G17" s="13">
        <f t="shared" si="0"/>
        <v>9.3000000000000007</v>
      </c>
      <c r="H17" s="13">
        <v>9</v>
      </c>
      <c r="I17" s="86">
        <f t="shared" si="1"/>
        <v>9.1999999999999993</v>
      </c>
      <c r="J17" s="13">
        <v>10</v>
      </c>
      <c r="K17" s="13">
        <v>9</v>
      </c>
      <c r="L17" s="86">
        <f t="shared" si="2"/>
        <v>9.6999999999999993</v>
      </c>
      <c r="M17" s="12">
        <f t="shared" si="3"/>
        <v>9.5</v>
      </c>
      <c r="N17" s="30" t="str">
        <f t="shared" si="4"/>
        <v>A</v>
      </c>
      <c r="O17" s="30" t="str">
        <f t="shared" si="5"/>
        <v>4,0</v>
      </c>
      <c r="P17" s="13"/>
      <c r="Q17" s="31" t="str">
        <f t="shared" si="6"/>
        <v>ĐẠT</v>
      </c>
      <c r="R17" s="25"/>
    </row>
    <row r="18" spans="1:18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6</v>
      </c>
      <c r="F18" s="20">
        <v>5</v>
      </c>
      <c r="G18" s="13">
        <f t="shared" si="0"/>
        <v>5.3</v>
      </c>
      <c r="H18" s="13">
        <v>8</v>
      </c>
      <c r="I18" s="86">
        <f t="shared" si="1"/>
        <v>6.2</v>
      </c>
      <c r="J18" s="13">
        <v>8.5</v>
      </c>
      <c r="K18" s="13">
        <v>7</v>
      </c>
      <c r="L18" s="86">
        <f t="shared" si="2"/>
        <v>8</v>
      </c>
      <c r="M18" s="12">
        <f t="shared" si="3"/>
        <v>7.3</v>
      </c>
      <c r="N18" s="30" t="str">
        <f t="shared" si="4"/>
        <v>B</v>
      </c>
      <c r="O18" s="30" t="str">
        <f t="shared" si="5"/>
        <v>3,0</v>
      </c>
      <c r="P18" s="13"/>
      <c r="Q18" s="31" t="str">
        <f t="shared" si="6"/>
        <v>ĐẠT</v>
      </c>
      <c r="R18" s="15"/>
    </row>
    <row r="19" spans="1:18" s="74" customFormat="1" ht="18.75">
      <c r="A19" s="63">
        <v>7</v>
      </c>
      <c r="B19" s="64" t="s">
        <v>68</v>
      </c>
      <c r="C19" s="64" t="s">
        <v>69</v>
      </c>
      <c r="D19" s="65" t="s">
        <v>70</v>
      </c>
      <c r="E19" s="73">
        <v>9</v>
      </c>
      <c r="F19" s="73">
        <v>8</v>
      </c>
      <c r="G19" s="67">
        <f t="shared" si="0"/>
        <v>8.3000000000000007</v>
      </c>
      <c r="H19" s="67">
        <v>8</v>
      </c>
      <c r="I19" s="87">
        <f t="shared" si="1"/>
        <v>8.1999999999999993</v>
      </c>
      <c r="J19" s="67">
        <v>0</v>
      </c>
      <c r="K19" s="67">
        <v>8</v>
      </c>
      <c r="L19" s="87">
        <f t="shared" si="2"/>
        <v>2.7</v>
      </c>
      <c r="M19" s="68">
        <f t="shared" si="3"/>
        <v>4.9000000000000004</v>
      </c>
      <c r="N19" s="69" t="str">
        <f t="shared" si="4"/>
        <v>D+</v>
      </c>
      <c r="O19" s="69" t="str">
        <f t="shared" si="5"/>
        <v>1,5</v>
      </c>
      <c r="P19" s="67"/>
      <c r="Q19" s="70" t="str">
        <f t="shared" si="6"/>
        <v>ĐẠT</v>
      </c>
      <c r="R19" s="71"/>
    </row>
    <row r="20" spans="1:18" s="74" customFormat="1" ht="18.75">
      <c r="A20" s="63">
        <v>8</v>
      </c>
      <c r="B20" s="64" t="s">
        <v>71</v>
      </c>
      <c r="C20" s="64" t="s">
        <v>72</v>
      </c>
      <c r="D20" s="65" t="s">
        <v>73</v>
      </c>
      <c r="E20" s="73">
        <v>8</v>
      </c>
      <c r="F20" s="73">
        <v>8</v>
      </c>
      <c r="G20" s="67">
        <f t="shared" si="0"/>
        <v>8</v>
      </c>
      <c r="H20" s="67">
        <v>8</v>
      </c>
      <c r="I20" s="87">
        <f t="shared" si="1"/>
        <v>8</v>
      </c>
      <c r="J20" s="67">
        <v>0</v>
      </c>
      <c r="K20" s="67">
        <v>9.5</v>
      </c>
      <c r="L20" s="87">
        <f t="shared" si="2"/>
        <v>3.2</v>
      </c>
      <c r="M20" s="68">
        <f t="shared" si="3"/>
        <v>5.0999999999999996</v>
      </c>
      <c r="N20" s="69" t="str">
        <f t="shared" si="4"/>
        <v>D+</v>
      </c>
      <c r="O20" s="69" t="str">
        <f t="shared" si="5"/>
        <v>1,5</v>
      </c>
      <c r="P20" s="67"/>
      <c r="Q20" s="70" t="str">
        <f t="shared" si="6"/>
        <v>ĐẠT</v>
      </c>
      <c r="R20" s="71"/>
    </row>
    <row r="21" spans="1:18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7</v>
      </c>
      <c r="F21" s="20">
        <v>8</v>
      </c>
      <c r="G21" s="13">
        <f t="shared" si="0"/>
        <v>7.7</v>
      </c>
      <c r="H21" s="13">
        <v>8</v>
      </c>
      <c r="I21" s="86">
        <f t="shared" si="1"/>
        <v>7.8</v>
      </c>
      <c r="J21" s="13">
        <v>10</v>
      </c>
      <c r="K21" s="13">
        <v>9</v>
      </c>
      <c r="L21" s="86">
        <f t="shared" si="2"/>
        <v>9.6999999999999993</v>
      </c>
      <c r="M21" s="12">
        <f t="shared" si="3"/>
        <v>8.9</v>
      </c>
      <c r="N21" s="30" t="str">
        <f t="shared" si="4"/>
        <v>A</v>
      </c>
      <c r="O21" s="30" t="str">
        <f t="shared" si="5"/>
        <v>4,0</v>
      </c>
      <c r="P21" s="13"/>
      <c r="Q21" s="31" t="str">
        <f t="shared" si="6"/>
        <v>ĐẠT</v>
      </c>
      <c r="R21" s="25"/>
    </row>
    <row r="22" spans="1:18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5</v>
      </c>
      <c r="F22" s="20">
        <v>5</v>
      </c>
      <c r="G22" s="13">
        <f t="shared" si="0"/>
        <v>5</v>
      </c>
      <c r="H22" s="13">
        <v>7</v>
      </c>
      <c r="I22" s="86">
        <f t="shared" si="1"/>
        <v>5.7</v>
      </c>
      <c r="J22" s="13">
        <v>7.5</v>
      </c>
      <c r="K22" s="13">
        <v>6</v>
      </c>
      <c r="L22" s="86">
        <f t="shared" si="2"/>
        <v>7</v>
      </c>
      <c r="M22" s="12">
        <f t="shared" si="3"/>
        <v>6.5</v>
      </c>
      <c r="N22" s="30" t="str">
        <f t="shared" si="4"/>
        <v>C+</v>
      </c>
      <c r="O22" s="30" t="str">
        <f t="shared" si="5"/>
        <v>2,5</v>
      </c>
      <c r="P22" s="13"/>
      <c r="Q22" s="31" t="str">
        <f t="shared" si="6"/>
        <v>ĐẠT</v>
      </c>
      <c r="R22" s="25"/>
    </row>
    <row r="23" spans="1:18" s="74" customFormat="1" ht="18.75">
      <c r="A23" s="63">
        <v>11</v>
      </c>
      <c r="B23" s="64" t="s">
        <v>80</v>
      </c>
      <c r="C23" s="64" t="s">
        <v>81</v>
      </c>
      <c r="D23" s="65" t="s">
        <v>82</v>
      </c>
      <c r="E23" s="73">
        <v>7</v>
      </c>
      <c r="F23" s="73">
        <v>5</v>
      </c>
      <c r="G23" s="67">
        <f t="shared" si="0"/>
        <v>5.7</v>
      </c>
      <c r="H23" s="67">
        <v>8</v>
      </c>
      <c r="I23" s="87">
        <f t="shared" si="1"/>
        <v>6.5</v>
      </c>
      <c r="J23" s="67">
        <v>0</v>
      </c>
      <c r="K23" s="67">
        <v>8</v>
      </c>
      <c r="L23" s="87">
        <f t="shared" si="2"/>
        <v>2.7</v>
      </c>
      <c r="M23" s="68">
        <f t="shared" si="3"/>
        <v>4.2</v>
      </c>
      <c r="N23" s="69" t="str">
        <f t="shared" si="4"/>
        <v>D</v>
      </c>
      <c r="O23" s="69" t="str">
        <f t="shared" si="5"/>
        <v>1,0</v>
      </c>
      <c r="P23" s="67"/>
      <c r="Q23" s="70" t="str">
        <f t="shared" si="6"/>
        <v>ĐẠT</v>
      </c>
      <c r="R23" s="71"/>
    </row>
    <row r="24" spans="1:18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8</v>
      </c>
      <c r="F24" s="20">
        <v>6</v>
      </c>
      <c r="G24" s="13">
        <f t="shared" si="0"/>
        <v>6.7</v>
      </c>
      <c r="H24" s="13">
        <v>8</v>
      </c>
      <c r="I24" s="86">
        <f t="shared" si="1"/>
        <v>7.1</v>
      </c>
      <c r="J24" s="13">
        <v>8.5</v>
      </c>
      <c r="K24" s="13">
        <v>7</v>
      </c>
      <c r="L24" s="86">
        <f t="shared" si="2"/>
        <v>8</v>
      </c>
      <c r="M24" s="12">
        <f t="shared" si="3"/>
        <v>7.6</v>
      </c>
      <c r="N24" s="30" t="str">
        <f t="shared" si="4"/>
        <v>B</v>
      </c>
      <c r="O24" s="30" t="str">
        <f t="shared" si="5"/>
        <v>3,0</v>
      </c>
      <c r="P24" s="13"/>
      <c r="Q24" s="31" t="str">
        <f t="shared" si="6"/>
        <v>ĐẠT</v>
      </c>
      <c r="R24" s="25"/>
    </row>
    <row r="25" spans="1:18" s="72" customFormat="1" ht="18.75">
      <c r="A25" s="63">
        <v>13</v>
      </c>
      <c r="B25" s="64" t="s">
        <v>86</v>
      </c>
      <c r="C25" s="64" t="s">
        <v>87</v>
      </c>
      <c r="D25" s="65" t="s">
        <v>88</v>
      </c>
      <c r="E25" s="73">
        <v>6</v>
      </c>
      <c r="F25" s="73">
        <v>5</v>
      </c>
      <c r="G25" s="67">
        <f t="shared" si="0"/>
        <v>5.3</v>
      </c>
      <c r="H25" s="67">
        <v>7</v>
      </c>
      <c r="I25" s="87">
        <f t="shared" si="1"/>
        <v>5.9</v>
      </c>
      <c r="J25" s="67">
        <v>0</v>
      </c>
      <c r="K25" s="67">
        <v>7</v>
      </c>
      <c r="L25" s="87">
        <f t="shared" si="2"/>
        <v>2.2999999999999998</v>
      </c>
      <c r="M25" s="68">
        <f t="shared" si="3"/>
        <v>3.7</v>
      </c>
      <c r="N25" s="69" t="str">
        <f t="shared" si="4"/>
        <v>F+</v>
      </c>
      <c r="O25" s="69" t="str">
        <f t="shared" si="5"/>
        <v>0,5</v>
      </c>
      <c r="P25" s="67"/>
      <c r="Q25" s="70" t="str">
        <f t="shared" si="6"/>
        <v>HỎNG</v>
      </c>
      <c r="R25" s="76"/>
    </row>
    <row r="26" spans="1:18" s="72" customFormat="1" ht="18.75">
      <c r="A26" s="63">
        <v>14</v>
      </c>
      <c r="B26" s="64" t="s">
        <v>89</v>
      </c>
      <c r="C26" s="64" t="s">
        <v>90</v>
      </c>
      <c r="D26" s="65" t="s">
        <v>91</v>
      </c>
      <c r="E26" s="73">
        <v>8</v>
      </c>
      <c r="F26" s="73">
        <v>8</v>
      </c>
      <c r="G26" s="67">
        <f t="shared" si="0"/>
        <v>8</v>
      </c>
      <c r="H26" s="67">
        <v>8</v>
      </c>
      <c r="I26" s="87">
        <f t="shared" si="1"/>
        <v>8</v>
      </c>
      <c r="J26" s="67">
        <v>0</v>
      </c>
      <c r="K26" s="67">
        <v>10</v>
      </c>
      <c r="L26" s="87">
        <f t="shared" si="2"/>
        <v>3.3</v>
      </c>
      <c r="M26" s="68">
        <f t="shared" si="3"/>
        <v>5.2</v>
      </c>
      <c r="N26" s="69" t="str">
        <f t="shared" si="4"/>
        <v>D+</v>
      </c>
      <c r="O26" s="69" t="str">
        <f t="shared" si="5"/>
        <v>1,5</v>
      </c>
      <c r="P26" s="67"/>
      <c r="Q26" s="70" t="str">
        <f t="shared" si="6"/>
        <v>ĐẠT</v>
      </c>
      <c r="R26" s="76"/>
    </row>
    <row r="27" spans="1:18" s="72" customFormat="1" ht="18.75">
      <c r="A27" s="63">
        <v>15</v>
      </c>
      <c r="B27" s="64" t="s">
        <v>92</v>
      </c>
      <c r="C27" s="64" t="s">
        <v>93</v>
      </c>
      <c r="D27" s="65" t="s">
        <v>94</v>
      </c>
      <c r="E27" s="66">
        <v>6</v>
      </c>
      <c r="F27" s="66">
        <v>6</v>
      </c>
      <c r="G27" s="67">
        <f t="shared" si="0"/>
        <v>6</v>
      </c>
      <c r="H27" s="67">
        <v>8</v>
      </c>
      <c r="I27" s="87">
        <f t="shared" si="1"/>
        <v>6.7</v>
      </c>
      <c r="J27" s="67">
        <v>0</v>
      </c>
      <c r="K27" s="67">
        <v>9</v>
      </c>
      <c r="L27" s="87">
        <f t="shared" si="2"/>
        <v>3</v>
      </c>
      <c r="M27" s="68">
        <f t="shared" si="3"/>
        <v>4.5</v>
      </c>
      <c r="N27" s="69" t="str">
        <f t="shared" si="4"/>
        <v>D</v>
      </c>
      <c r="O27" s="69" t="str">
        <f t="shared" si="5"/>
        <v>1,0</v>
      </c>
      <c r="P27" s="67"/>
      <c r="Q27" s="70" t="str">
        <f t="shared" si="6"/>
        <v>ĐẠT</v>
      </c>
      <c r="R27" s="80"/>
    </row>
    <row r="28" spans="1:18" s="72" customFormat="1" ht="18.75">
      <c r="A28" s="63">
        <v>16</v>
      </c>
      <c r="B28" s="64" t="s">
        <v>95</v>
      </c>
      <c r="C28" s="64" t="s">
        <v>96</v>
      </c>
      <c r="D28" s="75" t="s">
        <v>97</v>
      </c>
      <c r="E28" s="66">
        <v>8</v>
      </c>
      <c r="F28" s="66">
        <v>7</v>
      </c>
      <c r="G28" s="67">
        <f t="shared" si="0"/>
        <v>7.3</v>
      </c>
      <c r="H28" s="67">
        <v>8</v>
      </c>
      <c r="I28" s="87">
        <f t="shared" si="1"/>
        <v>7.5</v>
      </c>
      <c r="J28" s="67">
        <v>0</v>
      </c>
      <c r="K28" s="67">
        <v>8</v>
      </c>
      <c r="L28" s="87">
        <f t="shared" si="2"/>
        <v>2.7</v>
      </c>
      <c r="M28" s="68">
        <f t="shared" si="3"/>
        <v>4.5999999999999996</v>
      </c>
      <c r="N28" s="69" t="str">
        <f t="shared" si="4"/>
        <v>D</v>
      </c>
      <c r="O28" s="69" t="str">
        <f t="shared" si="5"/>
        <v>1,0</v>
      </c>
      <c r="P28" s="67"/>
      <c r="Q28" s="70" t="str">
        <f t="shared" si="6"/>
        <v>ĐẠT</v>
      </c>
      <c r="R28" s="76"/>
    </row>
    <row r="29" spans="1:18" ht="18.75">
      <c r="A29" s="18">
        <v>17</v>
      </c>
      <c r="B29" s="49" t="s">
        <v>112</v>
      </c>
      <c r="C29" s="49" t="s">
        <v>113</v>
      </c>
      <c r="D29" s="28" t="s">
        <v>114</v>
      </c>
      <c r="E29" s="21">
        <v>8</v>
      </c>
      <c r="F29" s="21">
        <v>10</v>
      </c>
      <c r="G29" s="13">
        <f t="shared" si="0"/>
        <v>9.3000000000000007</v>
      </c>
      <c r="H29" s="13">
        <v>8</v>
      </c>
      <c r="I29" s="86">
        <f t="shared" si="1"/>
        <v>8.9</v>
      </c>
      <c r="J29" s="13">
        <v>10</v>
      </c>
      <c r="K29" s="13">
        <v>9</v>
      </c>
      <c r="L29" s="86">
        <f t="shared" si="2"/>
        <v>9.6999999999999993</v>
      </c>
      <c r="M29" s="12">
        <f t="shared" si="3"/>
        <v>9.4</v>
      </c>
      <c r="N29" s="30" t="str">
        <f t="shared" si="4"/>
        <v>A</v>
      </c>
      <c r="O29" s="30" t="str">
        <f t="shared" si="5"/>
        <v>4,0</v>
      </c>
      <c r="P29" s="13"/>
      <c r="Q29" s="31" t="str">
        <f t="shared" si="6"/>
        <v>ĐẠT</v>
      </c>
      <c r="R29" s="7"/>
    </row>
    <row r="30" spans="1:18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9</v>
      </c>
      <c r="F30" s="21">
        <v>10</v>
      </c>
      <c r="G30" s="13">
        <f t="shared" si="0"/>
        <v>9.6999999999999993</v>
      </c>
      <c r="H30" s="13">
        <v>9</v>
      </c>
      <c r="I30" s="86">
        <f t="shared" si="1"/>
        <v>9.5</v>
      </c>
      <c r="J30" s="13">
        <v>10</v>
      </c>
      <c r="K30" s="13">
        <v>8</v>
      </c>
      <c r="L30" s="86">
        <f t="shared" si="2"/>
        <v>9.3000000000000007</v>
      </c>
      <c r="M30" s="12">
        <f t="shared" si="3"/>
        <v>9.4</v>
      </c>
      <c r="N30" s="30" t="str">
        <f t="shared" si="4"/>
        <v>A</v>
      </c>
      <c r="O30" s="30" t="str">
        <f t="shared" si="5"/>
        <v>4,0</v>
      </c>
      <c r="P30" s="13"/>
      <c r="Q30" s="31" t="str">
        <f t="shared" si="6"/>
        <v>ĐẠT</v>
      </c>
      <c r="R30" s="7"/>
    </row>
    <row r="31" spans="1:18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  <c r="N31" s="7"/>
    </row>
    <row r="32" spans="1:18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92"/>
      <c r="N32" s="10"/>
    </row>
    <row r="33" spans="1:14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91"/>
      <c r="N37" s="11"/>
    </row>
  </sheetData>
  <mergeCells count="29">
    <mergeCell ref="A1:E1"/>
    <mergeCell ref="G1:M1"/>
    <mergeCell ref="A2:E2"/>
    <mergeCell ref="G2:M2"/>
    <mergeCell ref="A5:E5"/>
    <mergeCell ref="G5:O5"/>
    <mergeCell ref="A6:E6"/>
    <mergeCell ref="G7:O7"/>
    <mergeCell ref="A10:A12"/>
    <mergeCell ref="B10:C12"/>
    <mergeCell ref="D10:D12"/>
    <mergeCell ref="I11:I12"/>
    <mergeCell ref="G6:Q6"/>
    <mergeCell ref="A37:C37"/>
    <mergeCell ref="D37:E37"/>
    <mergeCell ref="G37:M37"/>
    <mergeCell ref="E10:H10"/>
    <mergeCell ref="J10:K10"/>
    <mergeCell ref="L10:L12"/>
    <mergeCell ref="M10:O10"/>
    <mergeCell ref="J11:J12"/>
    <mergeCell ref="A32:C32"/>
    <mergeCell ref="D32:E32"/>
    <mergeCell ref="G32:M32"/>
    <mergeCell ref="P10:P12"/>
    <mergeCell ref="E11:H11"/>
    <mergeCell ref="K11:K12"/>
    <mergeCell ref="M11:M12"/>
    <mergeCell ref="N11:O11"/>
  </mergeCells>
  <pageMargins left="0.2" right="0.21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21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3"/>
      <c r="N4" s="7"/>
      <c r="O4" s="7"/>
    </row>
    <row r="5" spans="1:18" ht="15.75">
      <c r="A5" s="116" t="s">
        <v>37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8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1"/>
      <c r="O9" s="1"/>
    </row>
    <row r="10" spans="1:18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81"/>
      <c r="J10" s="118" t="s">
        <v>11</v>
      </c>
      <c r="K10" s="120"/>
      <c r="L10" s="121" t="s">
        <v>111</v>
      </c>
      <c r="M10" s="94" t="s">
        <v>12</v>
      </c>
      <c r="N10" s="95"/>
      <c r="O10" s="96"/>
      <c r="P10" s="100" t="s">
        <v>13</v>
      </c>
      <c r="Q10" s="15"/>
    </row>
    <row r="11" spans="1:18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121</v>
      </c>
      <c r="J11" s="121" t="s">
        <v>109</v>
      </c>
      <c r="K11" s="121" t="s">
        <v>110</v>
      </c>
      <c r="L11" s="123"/>
      <c r="M11" s="97" t="s">
        <v>16</v>
      </c>
      <c r="N11" s="99" t="s">
        <v>17</v>
      </c>
      <c r="O11" s="99"/>
      <c r="P11" s="101"/>
      <c r="Q11" s="15"/>
    </row>
    <row r="12" spans="1:18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122"/>
      <c r="M12" s="98"/>
      <c r="N12" s="42" t="s">
        <v>21</v>
      </c>
      <c r="O12" s="42" t="s">
        <v>22</v>
      </c>
      <c r="P12" s="102"/>
      <c r="Q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7</v>
      </c>
      <c r="F13" s="20">
        <v>9</v>
      </c>
      <c r="G13" s="13">
        <f>ROUND((E13+F13*2)/3,1)</f>
        <v>8.3000000000000007</v>
      </c>
      <c r="H13" s="13"/>
      <c r="I13" s="13"/>
      <c r="J13" s="13">
        <v>10</v>
      </c>
      <c r="K13" s="13"/>
      <c r="L13" s="13"/>
      <c r="M13" s="12"/>
      <c r="N13" s="30" t="str">
        <f>IF(M13&gt;=8.5,"A",IF(M13&gt;=7.8,"B+",IF(M13&gt;=7,"B",IF(M13&gt;=6.3,"C+",IF(M13&gt;=5.5,"C",IF(M13&gt;=4.8,"D+",IF(M13&gt;=4,"D",IF(M13&gt;=3,"F+","F"))))))))</f>
        <v>F</v>
      </c>
      <c r="O13" s="30" t="str">
        <f>IF(N13="A","4,0",IF(N13="B+","3,5",IF(N13="B","3,0",IF(N13="C+","2,5",IF(N13="C","2,0",IF(N13="D+","1,5",IF(N13="D","1,0",IF(N13="F+","0,5","0,0"))))))))</f>
        <v>0,0</v>
      </c>
      <c r="P13" s="13"/>
      <c r="Q13" s="31" t="str">
        <f>IF(O13&gt;="1,0","ĐẠT",IF(O13&lt;"1,0","HỎNG",))</f>
        <v>HỎNG</v>
      </c>
      <c r="R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8</v>
      </c>
      <c r="F14" s="20">
        <v>8</v>
      </c>
      <c r="G14" s="13">
        <f t="shared" ref="G14:G30" si="0">ROUND((E14+F14*2)/3,1)</f>
        <v>8</v>
      </c>
      <c r="H14" s="13"/>
      <c r="I14" s="13"/>
      <c r="J14" s="13">
        <v>10</v>
      </c>
      <c r="K14" s="13"/>
      <c r="L14" s="13"/>
      <c r="M14" s="12"/>
      <c r="N14" s="30" t="str">
        <f t="shared" ref="N14:N30" si="1">IF(M14&gt;=8.5,"A",IF(M14&gt;=7.8,"B+",IF(M14&gt;=7,"B",IF(M14&gt;=6.3,"C+",IF(M14&gt;=5.5,"C",IF(M14&gt;=4.8,"D+",IF(M14&gt;=4,"D",IF(M14&gt;=3,"F+","F"))))))))</f>
        <v>F</v>
      </c>
      <c r="O14" s="30" t="str">
        <f t="shared" ref="O14:O30" si="2">IF(N14="A","4,0",IF(N14="B+","3,5",IF(N14="B","3,0",IF(N14="C+","2,5",IF(N14="C","2,0",IF(N14="D+","1,5",IF(N14="D","1,0",IF(N14="F+","0,5","0,0"))))))))</f>
        <v>0,0</v>
      </c>
      <c r="P14" s="13"/>
      <c r="Q14" s="31" t="str">
        <f t="shared" ref="Q14:Q30" si="3">IF(O14&gt;="1,0","ĐẠT",IF(O14&lt;"1,0","HỎNG",))</f>
        <v>HỎNG</v>
      </c>
      <c r="R14" s="15"/>
    </row>
    <row r="15" spans="1:18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7</v>
      </c>
      <c r="F15" s="21">
        <v>8</v>
      </c>
      <c r="G15" s="13">
        <f t="shared" si="0"/>
        <v>7.7</v>
      </c>
      <c r="H15" s="13"/>
      <c r="I15" s="13"/>
      <c r="J15" s="13">
        <v>10</v>
      </c>
      <c r="K15" s="13"/>
      <c r="L15" s="13"/>
      <c r="M15" s="12"/>
      <c r="N15" s="30" t="str">
        <f t="shared" si="1"/>
        <v>F</v>
      </c>
      <c r="O15" s="30" t="str">
        <f t="shared" si="2"/>
        <v>0,0</v>
      </c>
      <c r="P15" s="13"/>
      <c r="Q15" s="31" t="str">
        <f t="shared" si="3"/>
        <v>HỎNG</v>
      </c>
      <c r="R15" s="25"/>
    </row>
    <row r="16" spans="1:18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8</v>
      </c>
      <c r="F16" s="20">
        <v>9</v>
      </c>
      <c r="G16" s="13">
        <f t="shared" si="0"/>
        <v>8.6999999999999993</v>
      </c>
      <c r="H16" s="13"/>
      <c r="I16" s="13"/>
      <c r="J16" s="13">
        <v>10</v>
      </c>
      <c r="K16" s="13"/>
      <c r="L16" s="13"/>
      <c r="M16" s="12"/>
      <c r="N16" s="30" t="str">
        <f t="shared" si="1"/>
        <v>F</v>
      </c>
      <c r="O16" s="30" t="str">
        <f t="shared" si="2"/>
        <v>0,0</v>
      </c>
      <c r="P16" s="13"/>
      <c r="Q16" s="31" t="str">
        <f t="shared" si="3"/>
        <v>HỎNG</v>
      </c>
      <c r="R16" s="15"/>
    </row>
    <row r="17" spans="1:18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8</v>
      </c>
      <c r="F17" s="20">
        <v>9</v>
      </c>
      <c r="G17" s="13">
        <f t="shared" si="0"/>
        <v>8.6999999999999993</v>
      </c>
      <c r="H17" s="13"/>
      <c r="I17" s="13"/>
      <c r="J17" s="13">
        <v>10</v>
      </c>
      <c r="K17" s="13"/>
      <c r="L17" s="13"/>
      <c r="M17" s="12"/>
      <c r="N17" s="30" t="str">
        <f t="shared" si="1"/>
        <v>F</v>
      </c>
      <c r="O17" s="30" t="str">
        <f t="shared" si="2"/>
        <v>0,0</v>
      </c>
      <c r="P17" s="13"/>
      <c r="Q17" s="31" t="str">
        <f t="shared" si="3"/>
        <v>HỎNG</v>
      </c>
      <c r="R17" s="25"/>
    </row>
    <row r="18" spans="1:18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7</v>
      </c>
      <c r="F18" s="20">
        <v>8</v>
      </c>
      <c r="G18" s="13">
        <f t="shared" si="0"/>
        <v>7.7</v>
      </c>
      <c r="H18" s="13"/>
      <c r="I18" s="13"/>
      <c r="J18" s="13">
        <v>9</v>
      </c>
      <c r="K18" s="13"/>
      <c r="L18" s="13"/>
      <c r="M18" s="12"/>
      <c r="N18" s="30" t="str">
        <f t="shared" si="1"/>
        <v>F</v>
      </c>
      <c r="O18" s="30" t="str">
        <f t="shared" si="2"/>
        <v>0,0</v>
      </c>
      <c r="P18" s="13"/>
      <c r="Q18" s="31" t="str">
        <f t="shared" si="3"/>
        <v>HỎNG</v>
      </c>
      <c r="R18" s="15"/>
    </row>
    <row r="19" spans="1:18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8</v>
      </c>
      <c r="F19" s="20">
        <v>8</v>
      </c>
      <c r="G19" s="13">
        <f t="shared" si="0"/>
        <v>8</v>
      </c>
      <c r="H19" s="13"/>
      <c r="I19" s="13"/>
      <c r="J19" s="13">
        <v>10</v>
      </c>
      <c r="K19" s="13"/>
      <c r="L19" s="13"/>
      <c r="M19" s="12"/>
      <c r="N19" s="30" t="str">
        <f t="shared" si="1"/>
        <v>F</v>
      </c>
      <c r="O19" s="30" t="str">
        <f t="shared" si="2"/>
        <v>0,0</v>
      </c>
      <c r="P19" s="13"/>
      <c r="Q19" s="31" t="str">
        <f t="shared" si="3"/>
        <v>HỎNG</v>
      </c>
      <c r="R19" s="15"/>
    </row>
    <row r="20" spans="1:18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7</v>
      </c>
      <c r="F20" s="20">
        <v>8</v>
      </c>
      <c r="G20" s="13">
        <f t="shared" si="0"/>
        <v>7.7</v>
      </c>
      <c r="H20" s="13"/>
      <c r="I20" s="13"/>
      <c r="J20" s="13">
        <v>10</v>
      </c>
      <c r="K20" s="13"/>
      <c r="L20" s="13"/>
      <c r="M20" s="12"/>
      <c r="N20" s="30" t="str">
        <f t="shared" si="1"/>
        <v>F</v>
      </c>
      <c r="O20" s="30" t="str">
        <f t="shared" si="2"/>
        <v>0,0</v>
      </c>
      <c r="P20" s="13"/>
      <c r="Q20" s="31" t="str">
        <f t="shared" si="3"/>
        <v>HỎNG</v>
      </c>
      <c r="R20" s="25"/>
    </row>
    <row r="21" spans="1:18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8</v>
      </c>
      <c r="F21" s="20">
        <v>7</v>
      </c>
      <c r="G21" s="13">
        <f t="shared" si="0"/>
        <v>7.3</v>
      </c>
      <c r="H21" s="13"/>
      <c r="I21" s="13"/>
      <c r="J21" s="13">
        <v>10</v>
      </c>
      <c r="K21" s="13"/>
      <c r="L21" s="13"/>
      <c r="M21" s="12"/>
      <c r="N21" s="30" t="str">
        <f t="shared" si="1"/>
        <v>F</v>
      </c>
      <c r="O21" s="30" t="str">
        <f t="shared" si="2"/>
        <v>0,0</v>
      </c>
      <c r="P21" s="13"/>
      <c r="Q21" s="31" t="str">
        <f t="shared" si="3"/>
        <v>HỎNG</v>
      </c>
      <c r="R21" s="25"/>
    </row>
    <row r="22" spans="1:18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6</v>
      </c>
      <c r="F22" s="20">
        <v>7</v>
      </c>
      <c r="G22" s="13">
        <f t="shared" si="0"/>
        <v>6.7</v>
      </c>
      <c r="H22" s="13"/>
      <c r="I22" s="13"/>
      <c r="J22" s="13">
        <v>9</v>
      </c>
      <c r="K22" s="13"/>
      <c r="L22" s="13"/>
      <c r="M22" s="12"/>
      <c r="N22" s="30" t="str">
        <f t="shared" si="1"/>
        <v>F</v>
      </c>
      <c r="O22" s="30" t="str">
        <f t="shared" si="2"/>
        <v>0,0</v>
      </c>
      <c r="P22" s="13"/>
      <c r="Q22" s="31" t="str">
        <f t="shared" si="3"/>
        <v>HỎNG</v>
      </c>
      <c r="R22" s="25"/>
    </row>
    <row r="23" spans="1:18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8</v>
      </c>
      <c r="F23" s="20">
        <v>8</v>
      </c>
      <c r="G23" s="13">
        <f t="shared" si="0"/>
        <v>8</v>
      </c>
      <c r="H23" s="13"/>
      <c r="I23" s="13"/>
      <c r="J23" s="13">
        <v>10</v>
      </c>
      <c r="K23" s="13"/>
      <c r="L23" s="13"/>
      <c r="M23" s="12"/>
      <c r="N23" s="30" t="str">
        <f t="shared" si="1"/>
        <v>F</v>
      </c>
      <c r="O23" s="30" t="str">
        <f t="shared" si="2"/>
        <v>0,0</v>
      </c>
      <c r="P23" s="13"/>
      <c r="Q23" s="31" t="str">
        <f t="shared" si="3"/>
        <v>HỎNG</v>
      </c>
      <c r="R23" s="25"/>
    </row>
    <row r="24" spans="1:18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7</v>
      </c>
      <c r="F24" s="20">
        <v>8</v>
      </c>
      <c r="G24" s="13">
        <f t="shared" si="0"/>
        <v>7.7</v>
      </c>
      <c r="H24" s="13"/>
      <c r="I24" s="13"/>
      <c r="J24" s="13">
        <v>10</v>
      </c>
      <c r="K24" s="13"/>
      <c r="L24" s="13"/>
      <c r="M24" s="12"/>
      <c r="N24" s="30" t="str">
        <f t="shared" si="1"/>
        <v>F</v>
      </c>
      <c r="O24" s="30" t="str">
        <f t="shared" si="2"/>
        <v>0,0</v>
      </c>
      <c r="P24" s="13"/>
      <c r="Q24" s="31" t="str">
        <f t="shared" si="3"/>
        <v>HỎNG</v>
      </c>
      <c r="R24" s="25"/>
    </row>
    <row r="25" spans="1:18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8</v>
      </c>
      <c r="F25" s="20">
        <v>7</v>
      </c>
      <c r="G25" s="13">
        <f t="shared" si="0"/>
        <v>7.3</v>
      </c>
      <c r="H25" s="13"/>
      <c r="I25" s="13"/>
      <c r="J25" s="13">
        <v>9.5</v>
      </c>
      <c r="K25" s="13"/>
      <c r="L25" s="13"/>
      <c r="M25" s="12"/>
      <c r="N25" s="30" t="str">
        <f t="shared" si="1"/>
        <v>F</v>
      </c>
      <c r="O25" s="30" t="str">
        <f t="shared" si="2"/>
        <v>0,0</v>
      </c>
      <c r="P25" s="13"/>
      <c r="Q25" s="31" t="str">
        <f t="shared" si="3"/>
        <v>HỎNG</v>
      </c>
      <c r="R25" s="7"/>
    </row>
    <row r="26" spans="1:18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9</v>
      </c>
      <c r="F26" s="20">
        <v>9</v>
      </c>
      <c r="G26" s="13">
        <f t="shared" si="0"/>
        <v>9</v>
      </c>
      <c r="H26" s="13"/>
      <c r="I26" s="13"/>
      <c r="J26" s="13">
        <v>9.5</v>
      </c>
      <c r="K26" s="13"/>
      <c r="L26" s="13"/>
      <c r="M26" s="12"/>
      <c r="N26" s="30" t="str">
        <f t="shared" si="1"/>
        <v>F</v>
      </c>
      <c r="O26" s="30" t="str">
        <f t="shared" si="2"/>
        <v>0,0</v>
      </c>
      <c r="P26" s="13"/>
      <c r="Q26" s="31" t="str">
        <f t="shared" si="3"/>
        <v>HỎNG</v>
      </c>
      <c r="R26" s="7"/>
    </row>
    <row r="27" spans="1:18" ht="18.75">
      <c r="A27" s="18">
        <v>15</v>
      </c>
      <c r="B27" s="49" t="s">
        <v>92</v>
      </c>
      <c r="C27" s="49" t="s">
        <v>93</v>
      </c>
      <c r="D27" s="28" t="s">
        <v>94</v>
      </c>
      <c r="E27" s="21">
        <v>8</v>
      </c>
      <c r="F27" s="21">
        <v>7</v>
      </c>
      <c r="G27" s="13">
        <f t="shared" si="0"/>
        <v>7.3</v>
      </c>
      <c r="H27" s="13"/>
      <c r="I27" s="13"/>
      <c r="J27" s="13">
        <v>9.5</v>
      </c>
      <c r="K27" s="13"/>
      <c r="L27" s="13"/>
      <c r="M27" s="12"/>
      <c r="N27" s="30" t="str">
        <f t="shared" si="1"/>
        <v>F</v>
      </c>
      <c r="O27" s="30" t="str">
        <f t="shared" si="2"/>
        <v>0,0</v>
      </c>
      <c r="P27" s="13"/>
      <c r="Q27" s="31" t="str">
        <f t="shared" si="3"/>
        <v>HỎNG</v>
      </c>
      <c r="R27" s="10"/>
    </row>
    <row r="28" spans="1:18" ht="18.75">
      <c r="A28" s="18">
        <v>16</v>
      </c>
      <c r="B28" s="49" t="s">
        <v>95</v>
      </c>
      <c r="C28" s="49" t="s">
        <v>96</v>
      </c>
      <c r="D28" s="29" t="s">
        <v>97</v>
      </c>
      <c r="E28" s="21">
        <v>8</v>
      </c>
      <c r="F28" s="21">
        <v>7</v>
      </c>
      <c r="G28" s="13">
        <f t="shared" si="0"/>
        <v>7.3</v>
      </c>
      <c r="H28" s="13"/>
      <c r="I28" s="13"/>
      <c r="J28" s="13">
        <v>10</v>
      </c>
      <c r="K28" s="13"/>
      <c r="L28" s="13"/>
      <c r="M28" s="12"/>
      <c r="N28" s="30" t="str">
        <f t="shared" si="1"/>
        <v>F</v>
      </c>
      <c r="O28" s="30" t="str">
        <f t="shared" si="2"/>
        <v>0,0</v>
      </c>
      <c r="P28" s="13"/>
      <c r="Q28" s="31" t="str">
        <f t="shared" si="3"/>
        <v>HỎNG</v>
      </c>
      <c r="R28" s="7"/>
    </row>
    <row r="29" spans="1:18" ht="18.75">
      <c r="A29" s="18">
        <v>17</v>
      </c>
      <c r="B29" s="49" t="s">
        <v>112</v>
      </c>
      <c r="C29" s="49" t="s">
        <v>113</v>
      </c>
      <c r="D29" s="28" t="s">
        <v>114</v>
      </c>
      <c r="E29" s="21">
        <v>8</v>
      </c>
      <c r="F29" s="21">
        <v>9</v>
      </c>
      <c r="G29" s="13">
        <f t="shared" si="0"/>
        <v>8.6999999999999993</v>
      </c>
      <c r="H29" s="13"/>
      <c r="I29" s="13"/>
      <c r="J29" s="13">
        <v>10</v>
      </c>
      <c r="K29" s="13"/>
      <c r="L29" s="13"/>
      <c r="M29" s="12"/>
      <c r="N29" s="30" t="str">
        <f t="shared" si="1"/>
        <v>F</v>
      </c>
      <c r="O29" s="30" t="str">
        <f t="shared" si="2"/>
        <v>0,0</v>
      </c>
      <c r="P29" s="13"/>
      <c r="Q29" s="31" t="str">
        <f t="shared" si="3"/>
        <v>HỎNG</v>
      </c>
      <c r="R29" s="7"/>
    </row>
    <row r="30" spans="1:18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9</v>
      </c>
      <c r="F30" s="21">
        <v>9</v>
      </c>
      <c r="G30" s="13">
        <f t="shared" si="0"/>
        <v>9</v>
      </c>
      <c r="H30" s="13"/>
      <c r="I30" s="13"/>
      <c r="J30" s="13">
        <v>9.5</v>
      </c>
      <c r="K30" s="13"/>
      <c r="L30" s="13"/>
      <c r="M30" s="12"/>
      <c r="N30" s="30" t="str">
        <f t="shared" si="1"/>
        <v>F</v>
      </c>
      <c r="O30" s="30" t="str">
        <f t="shared" si="2"/>
        <v>0,0</v>
      </c>
      <c r="P30" s="13"/>
      <c r="Q30" s="31" t="str">
        <f t="shared" si="3"/>
        <v>HỎNG</v>
      </c>
      <c r="R30" s="7"/>
    </row>
    <row r="31" spans="1:18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  <c r="N31" s="7"/>
    </row>
    <row r="32" spans="1:18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92"/>
      <c r="N32" s="10"/>
    </row>
    <row r="33" spans="1:14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91"/>
      <c r="N37" s="11"/>
    </row>
  </sheetData>
  <mergeCells count="29">
    <mergeCell ref="A1:E1"/>
    <mergeCell ref="G1:M1"/>
    <mergeCell ref="A2:E2"/>
    <mergeCell ref="G2:M2"/>
    <mergeCell ref="A5:E5"/>
    <mergeCell ref="G5:O5"/>
    <mergeCell ref="A6:E6"/>
    <mergeCell ref="G7:O7"/>
    <mergeCell ref="A10:A12"/>
    <mergeCell ref="B10:C12"/>
    <mergeCell ref="D10:D12"/>
    <mergeCell ref="I11:I12"/>
    <mergeCell ref="G6:Q6"/>
    <mergeCell ref="A37:C37"/>
    <mergeCell ref="D37:E37"/>
    <mergeCell ref="G37:M37"/>
    <mergeCell ref="E10:H10"/>
    <mergeCell ref="J10:K10"/>
    <mergeCell ref="L10:L12"/>
    <mergeCell ref="M10:O10"/>
    <mergeCell ref="J11:J12"/>
    <mergeCell ref="A32:C32"/>
    <mergeCell ref="D32:E32"/>
    <mergeCell ref="G32:M32"/>
    <mergeCell ref="P10:P12"/>
    <mergeCell ref="E11:H11"/>
    <mergeCell ref="K11:K12"/>
    <mergeCell ref="M11:M12"/>
    <mergeCell ref="N11:O11"/>
  </mergeCells>
  <pageMargins left="0.2" right="0.21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3"/>
      <c r="N4" s="7"/>
      <c r="O4" s="7"/>
    </row>
    <row r="5" spans="1:18" ht="15.75">
      <c r="A5" s="116" t="s">
        <v>36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8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1"/>
      <c r="O9" s="1"/>
    </row>
    <row r="10" spans="1:18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81"/>
      <c r="J10" s="118" t="s">
        <v>11</v>
      </c>
      <c r="K10" s="120"/>
      <c r="L10" s="121" t="s">
        <v>111</v>
      </c>
      <c r="M10" s="94" t="s">
        <v>12</v>
      </c>
      <c r="N10" s="95"/>
      <c r="O10" s="96"/>
      <c r="P10" s="100" t="s">
        <v>13</v>
      </c>
      <c r="Q10" s="15"/>
    </row>
    <row r="11" spans="1:18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121</v>
      </c>
      <c r="J11" s="121" t="s">
        <v>109</v>
      </c>
      <c r="K11" s="121" t="s">
        <v>110</v>
      </c>
      <c r="L11" s="123"/>
      <c r="M11" s="97" t="s">
        <v>16</v>
      </c>
      <c r="N11" s="99" t="s">
        <v>17</v>
      </c>
      <c r="O11" s="99"/>
      <c r="P11" s="101"/>
      <c r="Q11" s="15"/>
    </row>
    <row r="12" spans="1:18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122"/>
      <c r="M12" s="98"/>
      <c r="N12" s="42" t="s">
        <v>21</v>
      </c>
      <c r="O12" s="42" t="s">
        <v>22</v>
      </c>
      <c r="P12" s="102"/>
      <c r="Q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7</v>
      </c>
      <c r="F13" s="20">
        <v>8</v>
      </c>
      <c r="G13" s="13">
        <f>ROUND((E13+F13*2)/3,1)</f>
        <v>7.7</v>
      </c>
      <c r="H13" s="13">
        <v>7</v>
      </c>
      <c r="I13" s="86">
        <f>ROUND((G13*2+H13)/3,1)</f>
        <v>7.5</v>
      </c>
      <c r="J13" s="13">
        <v>8</v>
      </c>
      <c r="K13" s="13">
        <v>7</v>
      </c>
      <c r="L13" s="78">
        <f>ROUND((J13*2+K13)/3,1)</f>
        <v>7.7</v>
      </c>
      <c r="M13" s="12">
        <f>ROUND((I13*0.4+L13*0.6),1)</f>
        <v>7.6</v>
      </c>
      <c r="N13" s="30" t="str">
        <f>IF(M13&gt;=8.5,"A",IF(M13&gt;=7.8,"B+",IF(M13&gt;=7,"B",IF(M13&gt;=6.3,"C+",IF(M13&gt;=5.5,"C",IF(M13&gt;=4.8,"D+",IF(M13&gt;=4,"D",IF(M13&gt;=3,"F+","F"))))))))</f>
        <v>B</v>
      </c>
      <c r="O13" s="30" t="str">
        <f>IF(N13="A","4,0",IF(N13="B+","3,5",IF(N13="B","3,0",IF(N13="C+","2,5",IF(N13="C","2,0",IF(N13="D+","1,5",IF(N13="D","1,0",IF(N13="F+","0,5","0,0"))))))))</f>
        <v>3,0</v>
      </c>
      <c r="P13" s="13"/>
      <c r="Q13" s="31" t="str">
        <f>IF(O13&gt;="1,0","ĐẠT",IF(O13&lt;"1,0","HỎNG",))</f>
        <v>ĐẠT</v>
      </c>
      <c r="R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9</v>
      </c>
      <c r="F14" s="20">
        <v>8</v>
      </c>
      <c r="G14" s="13">
        <f t="shared" ref="G14:G30" si="0">ROUND((E14+F14*2)/3,1)</f>
        <v>8.3000000000000007</v>
      </c>
      <c r="H14" s="13">
        <v>8</v>
      </c>
      <c r="I14" s="86">
        <f t="shared" ref="I14:I30" si="1">ROUND((G14*2+H14)/3,1)</f>
        <v>8.1999999999999993</v>
      </c>
      <c r="J14" s="13">
        <v>9</v>
      </c>
      <c r="K14" s="13">
        <v>9.5</v>
      </c>
      <c r="L14" s="78">
        <f t="shared" ref="L14:L30" si="2">ROUND((J14*2+K14)/3,1)</f>
        <v>9.1999999999999993</v>
      </c>
      <c r="M14" s="12">
        <f t="shared" ref="M14:M30" si="3">ROUND((I14*0.4+L14*0.6),1)</f>
        <v>8.8000000000000007</v>
      </c>
      <c r="N14" s="30" t="str">
        <f t="shared" ref="N14:N30" si="4">IF(M14&gt;=8.5,"A",IF(M14&gt;=7.8,"B+",IF(M14&gt;=7,"B",IF(M14&gt;=6.3,"C+",IF(M14&gt;=5.5,"C",IF(M14&gt;=4.8,"D+",IF(M14&gt;=4,"D",IF(M14&gt;=3,"F+","F"))))))))</f>
        <v>A</v>
      </c>
      <c r="O14" s="30" t="str">
        <f t="shared" ref="O14:O30" si="5">IF(N14="A","4,0",IF(N14="B+","3,5",IF(N14="B","3,0",IF(N14="C+","2,5",IF(N14="C","2,0",IF(N14="D+","1,5",IF(N14="D","1,0",IF(N14="F+","0,5","0,0"))))))))</f>
        <v>4,0</v>
      </c>
      <c r="P14" s="13"/>
      <c r="Q14" s="31" t="str">
        <f t="shared" ref="Q14:Q30" si="6">IF(O14&gt;="1,0","ĐẠT",IF(O14&lt;"1,0","HỎNG",))</f>
        <v>ĐẠT</v>
      </c>
      <c r="R14" s="15"/>
    </row>
    <row r="15" spans="1:18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7</v>
      </c>
      <c r="F15" s="21">
        <v>7</v>
      </c>
      <c r="G15" s="13">
        <f t="shared" si="0"/>
        <v>7</v>
      </c>
      <c r="H15" s="13">
        <v>7</v>
      </c>
      <c r="I15" s="86">
        <f t="shared" si="1"/>
        <v>7</v>
      </c>
      <c r="J15" s="13">
        <v>9.5</v>
      </c>
      <c r="K15" s="13">
        <v>7</v>
      </c>
      <c r="L15" s="78">
        <f t="shared" si="2"/>
        <v>8.6999999999999993</v>
      </c>
      <c r="M15" s="12">
        <f t="shared" si="3"/>
        <v>8</v>
      </c>
      <c r="N15" s="30" t="str">
        <f t="shared" si="4"/>
        <v>B+</v>
      </c>
      <c r="O15" s="30" t="str">
        <f t="shared" si="5"/>
        <v>3,5</v>
      </c>
      <c r="P15" s="13"/>
      <c r="Q15" s="31" t="str">
        <f t="shared" si="6"/>
        <v>ĐẠT</v>
      </c>
      <c r="R15" s="25"/>
    </row>
    <row r="16" spans="1:18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7</v>
      </c>
      <c r="F16" s="20">
        <v>8</v>
      </c>
      <c r="G16" s="13">
        <f t="shared" si="0"/>
        <v>7.7</v>
      </c>
      <c r="H16" s="13">
        <v>8</v>
      </c>
      <c r="I16" s="86">
        <f t="shared" si="1"/>
        <v>7.8</v>
      </c>
      <c r="J16" s="13">
        <v>9</v>
      </c>
      <c r="K16" s="13">
        <v>8.5</v>
      </c>
      <c r="L16" s="78">
        <f t="shared" si="2"/>
        <v>8.8000000000000007</v>
      </c>
      <c r="M16" s="12">
        <f t="shared" si="3"/>
        <v>8.4</v>
      </c>
      <c r="N16" s="30" t="str">
        <f t="shared" si="4"/>
        <v>B+</v>
      </c>
      <c r="O16" s="30" t="str">
        <f t="shared" si="5"/>
        <v>3,5</v>
      </c>
      <c r="P16" s="13"/>
      <c r="Q16" s="31" t="str">
        <f t="shared" si="6"/>
        <v>ĐẠT</v>
      </c>
      <c r="R16" s="15"/>
    </row>
    <row r="17" spans="1:18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7</v>
      </c>
      <c r="F17" s="20">
        <v>9</v>
      </c>
      <c r="G17" s="13">
        <f t="shared" si="0"/>
        <v>8.3000000000000007</v>
      </c>
      <c r="H17" s="13">
        <v>9</v>
      </c>
      <c r="I17" s="86">
        <f t="shared" si="1"/>
        <v>8.5</v>
      </c>
      <c r="J17" s="13">
        <v>9.5</v>
      </c>
      <c r="K17" s="13">
        <v>9.5</v>
      </c>
      <c r="L17" s="78">
        <f t="shared" si="2"/>
        <v>9.5</v>
      </c>
      <c r="M17" s="12">
        <f t="shared" si="3"/>
        <v>9.1</v>
      </c>
      <c r="N17" s="30" t="str">
        <f t="shared" si="4"/>
        <v>A</v>
      </c>
      <c r="O17" s="30" t="str">
        <f t="shared" si="5"/>
        <v>4,0</v>
      </c>
      <c r="P17" s="13"/>
      <c r="Q17" s="31" t="str">
        <f t="shared" si="6"/>
        <v>ĐẠT</v>
      </c>
      <c r="R17" s="25"/>
    </row>
    <row r="18" spans="1:18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7</v>
      </c>
      <c r="F18" s="20">
        <v>8</v>
      </c>
      <c r="G18" s="13">
        <f t="shared" si="0"/>
        <v>7.7</v>
      </c>
      <c r="H18" s="13">
        <v>7</v>
      </c>
      <c r="I18" s="86">
        <f t="shared" si="1"/>
        <v>7.5</v>
      </c>
      <c r="J18" s="13">
        <v>6</v>
      </c>
      <c r="K18" s="13">
        <v>9</v>
      </c>
      <c r="L18" s="78">
        <f t="shared" si="2"/>
        <v>7</v>
      </c>
      <c r="M18" s="12">
        <f t="shared" si="3"/>
        <v>7.2</v>
      </c>
      <c r="N18" s="30" t="str">
        <f t="shared" si="4"/>
        <v>B</v>
      </c>
      <c r="O18" s="30" t="str">
        <f t="shared" si="5"/>
        <v>3,0</v>
      </c>
      <c r="P18" s="13"/>
      <c r="Q18" s="31" t="str">
        <f t="shared" si="6"/>
        <v>ĐẠT</v>
      </c>
      <c r="R18" s="15"/>
    </row>
    <row r="19" spans="1:18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7</v>
      </c>
      <c r="F19" s="20">
        <v>9</v>
      </c>
      <c r="G19" s="13">
        <f t="shared" si="0"/>
        <v>8.3000000000000007</v>
      </c>
      <c r="H19" s="13">
        <v>8</v>
      </c>
      <c r="I19" s="86">
        <f t="shared" si="1"/>
        <v>8.1999999999999993</v>
      </c>
      <c r="J19" s="13">
        <v>9</v>
      </c>
      <c r="K19" s="13">
        <v>8.5</v>
      </c>
      <c r="L19" s="78">
        <f t="shared" si="2"/>
        <v>8.8000000000000007</v>
      </c>
      <c r="M19" s="12">
        <f t="shared" si="3"/>
        <v>8.6</v>
      </c>
      <c r="N19" s="30" t="str">
        <f t="shared" si="4"/>
        <v>A</v>
      </c>
      <c r="O19" s="30" t="str">
        <f t="shared" si="5"/>
        <v>4,0</v>
      </c>
      <c r="P19" s="13"/>
      <c r="Q19" s="31" t="str">
        <f t="shared" si="6"/>
        <v>ĐẠT</v>
      </c>
      <c r="R19" s="15"/>
    </row>
    <row r="20" spans="1:18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7</v>
      </c>
      <c r="F20" s="20">
        <v>7</v>
      </c>
      <c r="G20" s="13">
        <f t="shared" si="0"/>
        <v>7</v>
      </c>
      <c r="H20" s="13">
        <v>8</v>
      </c>
      <c r="I20" s="86">
        <f t="shared" si="1"/>
        <v>7.3</v>
      </c>
      <c r="J20" s="13">
        <v>8.5</v>
      </c>
      <c r="K20" s="13">
        <v>8</v>
      </c>
      <c r="L20" s="78">
        <f t="shared" si="2"/>
        <v>8.3000000000000007</v>
      </c>
      <c r="M20" s="12">
        <f t="shared" si="3"/>
        <v>7.9</v>
      </c>
      <c r="N20" s="30" t="str">
        <f t="shared" si="4"/>
        <v>B+</v>
      </c>
      <c r="O20" s="30" t="str">
        <f t="shared" si="5"/>
        <v>3,5</v>
      </c>
      <c r="P20" s="13"/>
      <c r="Q20" s="31" t="str">
        <f t="shared" si="6"/>
        <v>ĐẠT</v>
      </c>
      <c r="R20" s="25"/>
    </row>
    <row r="21" spans="1:18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9</v>
      </c>
      <c r="F21" s="20">
        <v>9</v>
      </c>
      <c r="G21" s="13">
        <f t="shared" si="0"/>
        <v>9</v>
      </c>
      <c r="H21" s="13">
        <v>8</v>
      </c>
      <c r="I21" s="86">
        <f t="shared" si="1"/>
        <v>8.6999999999999993</v>
      </c>
      <c r="J21" s="13">
        <v>9</v>
      </c>
      <c r="K21" s="13">
        <v>8.5</v>
      </c>
      <c r="L21" s="78">
        <f t="shared" si="2"/>
        <v>8.8000000000000007</v>
      </c>
      <c r="M21" s="12">
        <f t="shared" si="3"/>
        <v>8.8000000000000007</v>
      </c>
      <c r="N21" s="30" t="str">
        <f t="shared" si="4"/>
        <v>A</v>
      </c>
      <c r="O21" s="30" t="str">
        <f t="shared" si="5"/>
        <v>4,0</v>
      </c>
      <c r="P21" s="13"/>
      <c r="Q21" s="31" t="str">
        <f t="shared" si="6"/>
        <v>ĐẠT</v>
      </c>
      <c r="R21" s="25"/>
    </row>
    <row r="22" spans="1:18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6</v>
      </c>
      <c r="F22" s="20">
        <v>6</v>
      </c>
      <c r="G22" s="13">
        <f t="shared" si="0"/>
        <v>6</v>
      </c>
      <c r="H22" s="13">
        <v>6</v>
      </c>
      <c r="I22" s="86">
        <f t="shared" si="1"/>
        <v>6</v>
      </c>
      <c r="J22" s="13">
        <v>8</v>
      </c>
      <c r="K22" s="13">
        <v>7.5</v>
      </c>
      <c r="L22" s="78">
        <f t="shared" si="2"/>
        <v>7.8</v>
      </c>
      <c r="M22" s="12">
        <f t="shared" si="3"/>
        <v>7.1</v>
      </c>
      <c r="N22" s="30" t="str">
        <f t="shared" si="4"/>
        <v>B</v>
      </c>
      <c r="O22" s="30" t="str">
        <f t="shared" si="5"/>
        <v>3,0</v>
      </c>
      <c r="P22" s="13"/>
      <c r="Q22" s="31" t="str">
        <f t="shared" si="6"/>
        <v>ĐẠT</v>
      </c>
      <c r="R22" s="25"/>
    </row>
    <row r="23" spans="1:18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7</v>
      </c>
      <c r="F23" s="20">
        <v>7</v>
      </c>
      <c r="G23" s="13">
        <f t="shared" si="0"/>
        <v>7</v>
      </c>
      <c r="H23" s="13">
        <v>8</v>
      </c>
      <c r="I23" s="86">
        <f t="shared" si="1"/>
        <v>7.3</v>
      </c>
      <c r="J23" s="13">
        <v>9.5</v>
      </c>
      <c r="K23" s="13">
        <v>8.5</v>
      </c>
      <c r="L23" s="78">
        <f t="shared" si="2"/>
        <v>9.1999999999999993</v>
      </c>
      <c r="M23" s="12">
        <f t="shared" si="3"/>
        <v>8.4</v>
      </c>
      <c r="N23" s="30" t="str">
        <f t="shared" si="4"/>
        <v>B+</v>
      </c>
      <c r="O23" s="30" t="str">
        <f t="shared" si="5"/>
        <v>3,5</v>
      </c>
      <c r="P23" s="13"/>
      <c r="Q23" s="31" t="str">
        <f t="shared" si="6"/>
        <v>ĐẠT</v>
      </c>
      <c r="R23" s="25"/>
    </row>
    <row r="24" spans="1:18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7</v>
      </c>
      <c r="F24" s="20">
        <v>8</v>
      </c>
      <c r="G24" s="13">
        <f t="shared" si="0"/>
        <v>7.7</v>
      </c>
      <c r="H24" s="13">
        <v>8</v>
      </c>
      <c r="I24" s="86">
        <f t="shared" si="1"/>
        <v>7.8</v>
      </c>
      <c r="J24" s="13">
        <v>9</v>
      </c>
      <c r="K24" s="13">
        <v>8</v>
      </c>
      <c r="L24" s="78">
        <f t="shared" si="2"/>
        <v>8.6999999999999993</v>
      </c>
      <c r="M24" s="12">
        <f t="shared" si="3"/>
        <v>8.3000000000000007</v>
      </c>
      <c r="N24" s="30" t="str">
        <f t="shared" si="4"/>
        <v>B+</v>
      </c>
      <c r="O24" s="30" t="str">
        <f t="shared" si="5"/>
        <v>3,5</v>
      </c>
      <c r="P24" s="13"/>
      <c r="Q24" s="31" t="str">
        <f t="shared" si="6"/>
        <v>ĐẠT</v>
      </c>
      <c r="R24" s="25"/>
    </row>
    <row r="25" spans="1:18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6</v>
      </c>
      <c r="F25" s="20">
        <v>8</v>
      </c>
      <c r="G25" s="13">
        <f t="shared" si="0"/>
        <v>7.3</v>
      </c>
      <c r="H25" s="13">
        <v>8</v>
      </c>
      <c r="I25" s="86">
        <f t="shared" si="1"/>
        <v>7.5</v>
      </c>
      <c r="J25" s="13">
        <v>8</v>
      </c>
      <c r="K25" s="13">
        <v>7</v>
      </c>
      <c r="L25" s="78">
        <f t="shared" si="2"/>
        <v>7.7</v>
      </c>
      <c r="M25" s="12">
        <f t="shared" si="3"/>
        <v>7.6</v>
      </c>
      <c r="N25" s="30" t="str">
        <f t="shared" si="4"/>
        <v>B</v>
      </c>
      <c r="O25" s="30" t="str">
        <f t="shared" si="5"/>
        <v>3,0</v>
      </c>
      <c r="P25" s="13"/>
      <c r="Q25" s="31" t="str">
        <f t="shared" si="6"/>
        <v>ĐẠT</v>
      </c>
      <c r="R25" s="7"/>
    </row>
    <row r="26" spans="1:18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8</v>
      </c>
      <c r="F26" s="20">
        <v>9</v>
      </c>
      <c r="G26" s="13">
        <f t="shared" si="0"/>
        <v>8.6999999999999993</v>
      </c>
      <c r="H26" s="13">
        <v>8</v>
      </c>
      <c r="I26" s="86">
        <f t="shared" si="1"/>
        <v>8.5</v>
      </c>
      <c r="J26" s="13">
        <v>9</v>
      </c>
      <c r="K26" s="13">
        <v>9</v>
      </c>
      <c r="L26" s="78">
        <f t="shared" si="2"/>
        <v>9</v>
      </c>
      <c r="M26" s="12">
        <f t="shared" si="3"/>
        <v>8.8000000000000007</v>
      </c>
      <c r="N26" s="30" t="str">
        <f t="shared" si="4"/>
        <v>A</v>
      </c>
      <c r="O26" s="30" t="str">
        <f t="shared" si="5"/>
        <v>4,0</v>
      </c>
      <c r="P26" s="13"/>
      <c r="Q26" s="31" t="str">
        <f t="shared" si="6"/>
        <v>ĐẠT</v>
      </c>
      <c r="R26" s="7"/>
    </row>
    <row r="27" spans="1:18" ht="18.75">
      <c r="A27" s="18">
        <v>15</v>
      </c>
      <c r="B27" s="49" t="s">
        <v>92</v>
      </c>
      <c r="C27" s="49" t="s">
        <v>93</v>
      </c>
      <c r="D27" s="28" t="s">
        <v>94</v>
      </c>
      <c r="E27" s="21">
        <v>7</v>
      </c>
      <c r="F27" s="21">
        <v>9</v>
      </c>
      <c r="G27" s="13">
        <f t="shared" si="0"/>
        <v>8.3000000000000007</v>
      </c>
      <c r="H27" s="13">
        <v>9</v>
      </c>
      <c r="I27" s="86">
        <f t="shared" si="1"/>
        <v>8.5</v>
      </c>
      <c r="J27" s="13">
        <v>9</v>
      </c>
      <c r="K27" s="13">
        <v>8</v>
      </c>
      <c r="L27" s="78">
        <f t="shared" si="2"/>
        <v>8.6999999999999993</v>
      </c>
      <c r="M27" s="12">
        <f t="shared" si="3"/>
        <v>8.6</v>
      </c>
      <c r="N27" s="30" t="str">
        <f t="shared" si="4"/>
        <v>A</v>
      </c>
      <c r="O27" s="30" t="str">
        <f t="shared" si="5"/>
        <v>4,0</v>
      </c>
      <c r="P27" s="13"/>
      <c r="Q27" s="31" t="str">
        <f t="shared" si="6"/>
        <v>ĐẠT</v>
      </c>
      <c r="R27" s="10"/>
    </row>
    <row r="28" spans="1:18" s="72" customFormat="1" ht="18.75">
      <c r="A28" s="63">
        <v>16</v>
      </c>
      <c r="B28" s="64" t="s">
        <v>95</v>
      </c>
      <c r="C28" s="64" t="s">
        <v>96</v>
      </c>
      <c r="D28" s="75" t="s">
        <v>97</v>
      </c>
      <c r="E28" s="66">
        <v>7</v>
      </c>
      <c r="F28" s="66">
        <v>8</v>
      </c>
      <c r="G28" s="67">
        <f t="shared" si="0"/>
        <v>7.7</v>
      </c>
      <c r="H28" s="67">
        <v>9</v>
      </c>
      <c r="I28" s="86">
        <f t="shared" si="1"/>
        <v>8.1</v>
      </c>
      <c r="J28" s="67">
        <v>9</v>
      </c>
      <c r="K28" s="90"/>
      <c r="L28" s="79">
        <f t="shared" si="2"/>
        <v>6</v>
      </c>
      <c r="M28" s="12">
        <f t="shared" si="3"/>
        <v>6.8</v>
      </c>
      <c r="N28" s="69" t="str">
        <f t="shared" si="4"/>
        <v>C+</v>
      </c>
      <c r="O28" s="69" t="str">
        <f t="shared" si="5"/>
        <v>2,5</v>
      </c>
      <c r="P28" s="67"/>
      <c r="Q28" s="70" t="str">
        <f t="shared" si="6"/>
        <v>ĐẠT</v>
      </c>
      <c r="R28" s="76"/>
    </row>
    <row r="29" spans="1:18" ht="18.75">
      <c r="A29" s="18">
        <v>17</v>
      </c>
      <c r="B29" s="49" t="s">
        <v>112</v>
      </c>
      <c r="C29" s="49" t="s">
        <v>113</v>
      </c>
      <c r="D29" s="28" t="s">
        <v>114</v>
      </c>
      <c r="E29" s="21">
        <v>7</v>
      </c>
      <c r="F29" s="21">
        <v>8</v>
      </c>
      <c r="G29" s="13">
        <f t="shared" si="0"/>
        <v>7.7</v>
      </c>
      <c r="H29" s="13">
        <v>8</v>
      </c>
      <c r="I29" s="86">
        <f t="shared" si="1"/>
        <v>7.8</v>
      </c>
      <c r="J29" s="13">
        <v>9</v>
      </c>
      <c r="K29" s="13">
        <v>9.5</v>
      </c>
      <c r="L29" s="78">
        <f t="shared" si="2"/>
        <v>9.1999999999999993</v>
      </c>
      <c r="M29" s="12">
        <f t="shared" si="3"/>
        <v>8.6</v>
      </c>
      <c r="N29" s="30" t="str">
        <f t="shared" si="4"/>
        <v>A</v>
      </c>
      <c r="O29" s="30" t="str">
        <f t="shared" si="5"/>
        <v>4,0</v>
      </c>
      <c r="P29" s="13"/>
      <c r="Q29" s="31" t="str">
        <f t="shared" si="6"/>
        <v>ĐẠT</v>
      </c>
      <c r="R29" s="7"/>
    </row>
    <row r="30" spans="1:18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8</v>
      </c>
      <c r="F30" s="21">
        <v>10</v>
      </c>
      <c r="G30" s="13">
        <f t="shared" si="0"/>
        <v>9.3000000000000007</v>
      </c>
      <c r="H30" s="13">
        <v>8</v>
      </c>
      <c r="I30" s="86">
        <f t="shared" si="1"/>
        <v>8.9</v>
      </c>
      <c r="J30" s="13">
        <v>9</v>
      </c>
      <c r="K30" s="13">
        <v>9.5</v>
      </c>
      <c r="L30" s="78">
        <f t="shared" si="2"/>
        <v>9.1999999999999993</v>
      </c>
      <c r="M30" s="12">
        <f t="shared" si="3"/>
        <v>9.1</v>
      </c>
      <c r="N30" s="30" t="str">
        <f t="shared" si="4"/>
        <v>A</v>
      </c>
      <c r="O30" s="30" t="str">
        <f t="shared" si="5"/>
        <v>4,0</v>
      </c>
      <c r="P30" s="13"/>
      <c r="Q30" s="31" t="str">
        <f t="shared" si="6"/>
        <v>ĐẠT</v>
      </c>
      <c r="R30" s="7"/>
    </row>
    <row r="31" spans="1:18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  <c r="N31" s="7"/>
    </row>
    <row r="32" spans="1:18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92"/>
      <c r="N32" s="10"/>
    </row>
    <row r="33" spans="1:14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91"/>
      <c r="N37" s="11"/>
    </row>
  </sheetData>
  <mergeCells count="29">
    <mergeCell ref="A1:E1"/>
    <mergeCell ref="G1:M1"/>
    <mergeCell ref="A2:E2"/>
    <mergeCell ref="G2:M2"/>
    <mergeCell ref="A5:E5"/>
    <mergeCell ref="G5:O5"/>
    <mergeCell ref="A6:E6"/>
    <mergeCell ref="G7:O7"/>
    <mergeCell ref="A10:A12"/>
    <mergeCell ref="B10:C12"/>
    <mergeCell ref="D10:D12"/>
    <mergeCell ref="I11:I12"/>
    <mergeCell ref="G6:Q6"/>
    <mergeCell ref="A37:C37"/>
    <mergeCell ref="D37:E37"/>
    <mergeCell ref="G37:M37"/>
    <mergeCell ref="E10:H10"/>
    <mergeCell ref="J10:K10"/>
    <mergeCell ref="L10:L12"/>
    <mergeCell ref="M10:O10"/>
    <mergeCell ref="J11:J12"/>
    <mergeCell ref="A32:C32"/>
    <mergeCell ref="D32:E32"/>
    <mergeCell ref="G32:M32"/>
    <mergeCell ref="P10:P12"/>
    <mergeCell ref="E11:H11"/>
    <mergeCell ref="K11:K12"/>
    <mergeCell ref="M11:M12"/>
    <mergeCell ref="N11:O11"/>
  </mergeCells>
  <pageMargins left="0.2" right="0.21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21.140625" customWidth="1"/>
    <col min="3" max="3" width="8.140625" customWidth="1"/>
    <col min="4" max="4" width="12.42578125" customWidth="1"/>
    <col min="5" max="6" width="5.5703125" customWidth="1"/>
    <col min="7" max="7" width="6.140625" customWidth="1"/>
    <col min="10" max="10" width="7.140625" customWidth="1"/>
    <col min="11" max="11" width="6.7109375" customWidth="1"/>
    <col min="12" max="12" width="7.28515625" customWidth="1"/>
    <col min="13" max="13" width="6.85546875" customWidth="1"/>
  </cols>
  <sheetData>
    <row r="1" spans="1:18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114"/>
      <c r="N1" s="7"/>
      <c r="O1" s="7"/>
    </row>
    <row r="2" spans="1:18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114"/>
      <c r="N2" s="7"/>
      <c r="O2" s="7"/>
    </row>
    <row r="3" spans="1:18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3"/>
      <c r="N3" s="7"/>
      <c r="O3" s="7"/>
    </row>
    <row r="4" spans="1:18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3"/>
      <c r="N4" s="7"/>
      <c r="O4" s="7"/>
    </row>
    <row r="5" spans="1:18" ht="15.75">
      <c r="A5" s="116" t="s">
        <v>101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  <c r="O5" s="103"/>
    </row>
    <row r="6" spans="1:18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8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  <c r="O7" s="103"/>
    </row>
    <row r="8" spans="1:18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1"/>
      <c r="O8" s="1"/>
    </row>
    <row r="9" spans="1:18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1"/>
      <c r="O9" s="1"/>
    </row>
    <row r="10" spans="1:18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81"/>
      <c r="J10" s="118" t="s">
        <v>11</v>
      </c>
      <c r="K10" s="120"/>
      <c r="L10" s="121" t="s">
        <v>111</v>
      </c>
      <c r="M10" s="94" t="s">
        <v>12</v>
      </c>
      <c r="N10" s="95"/>
      <c r="O10" s="96"/>
      <c r="P10" s="100" t="s">
        <v>13</v>
      </c>
      <c r="Q10" s="15"/>
    </row>
    <row r="11" spans="1:18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121</v>
      </c>
      <c r="J11" s="121" t="s">
        <v>109</v>
      </c>
      <c r="K11" s="121" t="s">
        <v>110</v>
      </c>
      <c r="L11" s="123"/>
      <c r="M11" s="97" t="s">
        <v>16</v>
      </c>
      <c r="N11" s="99" t="s">
        <v>17</v>
      </c>
      <c r="O11" s="99"/>
      <c r="P11" s="101"/>
      <c r="Q11" s="15"/>
    </row>
    <row r="12" spans="1:18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122"/>
      <c r="M12" s="98"/>
      <c r="N12" s="42" t="s">
        <v>21</v>
      </c>
      <c r="O12" s="42" t="s">
        <v>22</v>
      </c>
      <c r="P12" s="102"/>
      <c r="Q12" s="15"/>
    </row>
    <row r="13" spans="1:18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9</v>
      </c>
      <c r="F13" s="20">
        <v>9.5</v>
      </c>
      <c r="G13" s="13">
        <f>ROUND((E13+F13*2)/3,1)</f>
        <v>9.3000000000000007</v>
      </c>
      <c r="H13" s="13"/>
      <c r="I13" s="13"/>
      <c r="J13" s="13">
        <v>9</v>
      </c>
      <c r="K13" s="13"/>
      <c r="L13" s="13"/>
      <c r="M13" s="12"/>
      <c r="N13" s="30" t="str">
        <f>IF(M13&gt;=8.5,"A",IF(M13&gt;=7.8,"B+",IF(M13&gt;=7,"B",IF(M13&gt;=6.3,"C+",IF(M13&gt;=5.5,"C",IF(M13&gt;=4.8,"D+",IF(M13&gt;=4,"D",IF(M13&gt;=3,"F+","F"))))))))</f>
        <v>F</v>
      </c>
      <c r="O13" s="30" t="str">
        <f>IF(N13="A","4,0",IF(N13="B+","3,5",IF(N13="B","3,0",IF(N13="C+","2,5",IF(N13="C","2,0",IF(N13="D+","1,5",IF(N13="D","1,0",IF(N13="F+","0,5","0,0"))))))))</f>
        <v>0,0</v>
      </c>
      <c r="P13" s="13"/>
      <c r="Q13" s="31" t="str">
        <f>IF(O13&gt;="1,0","ĐẠT",IF(O13&lt;"1,0","HỎNG",))</f>
        <v>HỎNG</v>
      </c>
      <c r="R13" s="19">
        <v>0</v>
      </c>
    </row>
    <row r="14" spans="1:18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9</v>
      </c>
      <c r="F14" s="20">
        <v>10</v>
      </c>
      <c r="G14" s="13">
        <f t="shared" ref="G14:G30" si="0">ROUND((E14+F14*2)/3,1)</f>
        <v>9.6999999999999993</v>
      </c>
      <c r="H14" s="13"/>
      <c r="I14" s="13"/>
      <c r="J14" s="13">
        <v>9</v>
      </c>
      <c r="K14" s="13"/>
      <c r="L14" s="13"/>
      <c r="M14" s="12"/>
      <c r="N14" s="30" t="str">
        <f t="shared" ref="N14:N30" si="1">IF(M14&gt;=8.5,"A",IF(M14&gt;=7.8,"B+",IF(M14&gt;=7,"B",IF(M14&gt;=6.3,"C+",IF(M14&gt;=5.5,"C",IF(M14&gt;=4.8,"D+",IF(M14&gt;=4,"D",IF(M14&gt;=3,"F+","F"))))))))</f>
        <v>F</v>
      </c>
      <c r="O14" s="30" t="str">
        <f t="shared" ref="O14:O30" si="2">IF(N14="A","4,0",IF(N14="B+","3,5",IF(N14="B","3,0",IF(N14="C+","2,5",IF(N14="C","2,0",IF(N14="D+","1,5",IF(N14="D","1,0",IF(N14="F+","0,5","0,0"))))))))</f>
        <v>0,0</v>
      </c>
      <c r="P14" s="13"/>
      <c r="Q14" s="31" t="str">
        <f t="shared" ref="Q14:Q30" si="3">IF(O14&gt;="1,0","ĐẠT",IF(O14&lt;"1,0","HỎNG",))</f>
        <v>HỎNG</v>
      </c>
      <c r="R14" s="15"/>
    </row>
    <row r="15" spans="1:18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9</v>
      </c>
      <c r="F15" s="21">
        <v>10</v>
      </c>
      <c r="G15" s="13">
        <f t="shared" si="0"/>
        <v>9.6999999999999993</v>
      </c>
      <c r="H15" s="13"/>
      <c r="I15" s="13"/>
      <c r="J15" s="13">
        <v>9.5</v>
      </c>
      <c r="K15" s="13"/>
      <c r="L15" s="13"/>
      <c r="M15" s="12"/>
      <c r="N15" s="30" t="str">
        <f t="shared" si="1"/>
        <v>F</v>
      </c>
      <c r="O15" s="30" t="str">
        <f t="shared" si="2"/>
        <v>0,0</v>
      </c>
      <c r="P15" s="13"/>
      <c r="Q15" s="31" t="str">
        <f t="shared" si="3"/>
        <v>HỎNG</v>
      </c>
      <c r="R15" s="25"/>
    </row>
    <row r="16" spans="1:18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9</v>
      </c>
      <c r="F16" s="20">
        <v>9</v>
      </c>
      <c r="G16" s="13">
        <f t="shared" si="0"/>
        <v>9</v>
      </c>
      <c r="H16" s="13"/>
      <c r="I16" s="13"/>
      <c r="J16" s="13">
        <v>9.5</v>
      </c>
      <c r="K16" s="13"/>
      <c r="L16" s="13"/>
      <c r="M16" s="12"/>
      <c r="N16" s="30" t="str">
        <f t="shared" si="1"/>
        <v>F</v>
      </c>
      <c r="O16" s="30" t="str">
        <f t="shared" si="2"/>
        <v>0,0</v>
      </c>
      <c r="P16" s="13"/>
      <c r="Q16" s="31" t="str">
        <f t="shared" si="3"/>
        <v>HỎNG</v>
      </c>
      <c r="R16" s="15"/>
    </row>
    <row r="17" spans="1:18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10</v>
      </c>
      <c r="F17" s="20">
        <v>10</v>
      </c>
      <c r="G17" s="13">
        <f t="shared" si="0"/>
        <v>10</v>
      </c>
      <c r="H17" s="13"/>
      <c r="I17" s="13"/>
      <c r="J17" s="13">
        <v>9.5</v>
      </c>
      <c r="K17" s="13"/>
      <c r="L17" s="13"/>
      <c r="M17" s="12"/>
      <c r="N17" s="30" t="str">
        <f t="shared" si="1"/>
        <v>F</v>
      </c>
      <c r="O17" s="30" t="str">
        <f t="shared" si="2"/>
        <v>0,0</v>
      </c>
      <c r="P17" s="13"/>
      <c r="Q17" s="31" t="str">
        <f t="shared" si="3"/>
        <v>HỎNG</v>
      </c>
      <c r="R17" s="25"/>
    </row>
    <row r="18" spans="1:18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9</v>
      </c>
      <c r="F18" s="20">
        <v>9</v>
      </c>
      <c r="G18" s="13">
        <f t="shared" si="0"/>
        <v>9</v>
      </c>
      <c r="H18" s="13"/>
      <c r="I18" s="13"/>
      <c r="J18" s="13">
        <v>8</v>
      </c>
      <c r="K18" s="13"/>
      <c r="L18" s="13"/>
      <c r="M18" s="12"/>
      <c r="N18" s="30" t="str">
        <f t="shared" si="1"/>
        <v>F</v>
      </c>
      <c r="O18" s="30" t="str">
        <f t="shared" si="2"/>
        <v>0,0</v>
      </c>
      <c r="P18" s="13"/>
      <c r="Q18" s="31" t="str">
        <f t="shared" si="3"/>
        <v>HỎNG</v>
      </c>
      <c r="R18" s="15"/>
    </row>
    <row r="19" spans="1:18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10</v>
      </c>
      <c r="F19" s="20">
        <v>10</v>
      </c>
      <c r="G19" s="13">
        <f t="shared" si="0"/>
        <v>10</v>
      </c>
      <c r="H19" s="13"/>
      <c r="I19" s="13"/>
      <c r="J19" s="13">
        <v>10</v>
      </c>
      <c r="K19" s="13"/>
      <c r="L19" s="13"/>
      <c r="M19" s="12"/>
      <c r="N19" s="30" t="str">
        <f t="shared" si="1"/>
        <v>F</v>
      </c>
      <c r="O19" s="30" t="str">
        <f t="shared" si="2"/>
        <v>0,0</v>
      </c>
      <c r="P19" s="13"/>
      <c r="Q19" s="31" t="str">
        <f t="shared" si="3"/>
        <v>HỎNG</v>
      </c>
      <c r="R19" s="15"/>
    </row>
    <row r="20" spans="1:18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10</v>
      </c>
      <c r="F20" s="20">
        <v>10</v>
      </c>
      <c r="G20" s="13">
        <f t="shared" si="0"/>
        <v>10</v>
      </c>
      <c r="H20" s="13"/>
      <c r="I20" s="13"/>
      <c r="J20" s="13">
        <v>10</v>
      </c>
      <c r="K20" s="13"/>
      <c r="L20" s="13"/>
      <c r="M20" s="12"/>
      <c r="N20" s="30" t="str">
        <f t="shared" si="1"/>
        <v>F</v>
      </c>
      <c r="O20" s="30" t="str">
        <f t="shared" si="2"/>
        <v>0,0</v>
      </c>
      <c r="P20" s="13"/>
      <c r="Q20" s="31" t="str">
        <f t="shared" si="3"/>
        <v>HỎNG</v>
      </c>
      <c r="R20" s="25"/>
    </row>
    <row r="21" spans="1:18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10</v>
      </c>
      <c r="F21" s="20">
        <v>10</v>
      </c>
      <c r="G21" s="13">
        <f t="shared" si="0"/>
        <v>10</v>
      </c>
      <c r="H21" s="13"/>
      <c r="I21" s="13"/>
      <c r="J21" s="13">
        <v>10</v>
      </c>
      <c r="K21" s="13"/>
      <c r="L21" s="13"/>
      <c r="M21" s="12"/>
      <c r="N21" s="30" t="str">
        <f t="shared" si="1"/>
        <v>F</v>
      </c>
      <c r="O21" s="30" t="str">
        <f t="shared" si="2"/>
        <v>0,0</v>
      </c>
      <c r="P21" s="13"/>
      <c r="Q21" s="31" t="str">
        <f t="shared" si="3"/>
        <v>HỎNG</v>
      </c>
      <c r="R21" s="25"/>
    </row>
    <row r="22" spans="1:18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9</v>
      </c>
      <c r="F22" s="20">
        <v>8</v>
      </c>
      <c r="G22" s="13">
        <f t="shared" si="0"/>
        <v>8.3000000000000007</v>
      </c>
      <c r="H22" s="13"/>
      <c r="I22" s="13"/>
      <c r="J22" s="13">
        <v>8.5</v>
      </c>
      <c r="K22" s="13"/>
      <c r="L22" s="13"/>
      <c r="M22" s="12"/>
      <c r="N22" s="30" t="str">
        <f t="shared" si="1"/>
        <v>F</v>
      </c>
      <c r="O22" s="30" t="str">
        <f t="shared" si="2"/>
        <v>0,0</v>
      </c>
      <c r="P22" s="13"/>
      <c r="Q22" s="31" t="str">
        <f t="shared" si="3"/>
        <v>HỎNG</v>
      </c>
      <c r="R22" s="25"/>
    </row>
    <row r="23" spans="1:18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9</v>
      </c>
      <c r="F23" s="20">
        <v>10</v>
      </c>
      <c r="G23" s="13">
        <f t="shared" si="0"/>
        <v>9.6999999999999993</v>
      </c>
      <c r="H23" s="13"/>
      <c r="I23" s="13"/>
      <c r="J23" s="13">
        <v>9.5</v>
      </c>
      <c r="K23" s="13"/>
      <c r="L23" s="13"/>
      <c r="M23" s="12"/>
      <c r="N23" s="30" t="str">
        <f t="shared" si="1"/>
        <v>F</v>
      </c>
      <c r="O23" s="30" t="str">
        <f t="shared" si="2"/>
        <v>0,0</v>
      </c>
      <c r="P23" s="13"/>
      <c r="Q23" s="31" t="str">
        <f t="shared" si="3"/>
        <v>HỎNG</v>
      </c>
      <c r="R23" s="25"/>
    </row>
    <row r="24" spans="1:18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9</v>
      </c>
      <c r="F24" s="20">
        <v>10</v>
      </c>
      <c r="G24" s="13">
        <f t="shared" si="0"/>
        <v>9.6999999999999993</v>
      </c>
      <c r="H24" s="13"/>
      <c r="I24" s="13"/>
      <c r="J24" s="13">
        <v>9</v>
      </c>
      <c r="K24" s="13"/>
      <c r="L24" s="13"/>
      <c r="M24" s="12"/>
      <c r="N24" s="30" t="str">
        <f t="shared" si="1"/>
        <v>F</v>
      </c>
      <c r="O24" s="30" t="str">
        <f t="shared" si="2"/>
        <v>0,0</v>
      </c>
      <c r="P24" s="13"/>
      <c r="Q24" s="31" t="str">
        <f t="shared" si="3"/>
        <v>HỎNG</v>
      </c>
      <c r="R24" s="25"/>
    </row>
    <row r="25" spans="1:18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9</v>
      </c>
      <c r="F25" s="20">
        <v>9.5</v>
      </c>
      <c r="G25" s="13">
        <f t="shared" si="0"/>
        <v>9.3000000000000007</v>
      </c>
      <c r="H25" s="13"/>
      <c r="I25" s="13"/>
      <c r="J25" s="13">
        <v>9.5</v>
      </c>
      <c r="K25" s="13"/>
      <c r="L25" s="13"/>
      <c r="M25" s="12"/>
      <c r="N25" s="30" t="str">
        <f t="shared" si="1"/>
        <v>F</v>
      </c>
      <c r="O25" s="30" t="str">
        <f t="shared" si="2"/>
        <v>0,0</v>
      </c>
      <c r="P25" s="13"/>
      <c r="Q25" s="31" t="str">
        <f t="shared" si="3"/>
        <v>HỎNG</v>
      </c>
      <c r="R25" s="7"/>
    </row>
    <row r="26" spans="1:18" s="72" customFormat="1" ht="18.75">
      <c r="A26" s="63">
        <v>14</v>
      </c>
      <c r="B26" s="64" t="s">
        <v>89</v>
      </c>
      <c r="C26" s="64" t="s">
        <v>90</v>
      </c>
      <c r="D26" s="65" t="s">
        <v>91</v>
      </c>
      <c r="E26" s="73">
        <v>10</v>
      </c>
      <c r="F26" s="73">
        <v>10</v>
      </c>
      <c r="G26" s="13">
        <f t="shared" si="0"/>
        <v>10</v>
      </c>
      <c r="H26" s="67"/>
      <c r="I26" s="67"/>
      <c r="J26" s="67"/>
      <c r="K26" s="67"/>
      <c r="L26" s="67"/>
      <c r="M26" s="68"/>
      <c r="N26" s="69" t="str">
        <f t="shared" si="1"/>
        <v>F</v>
      </c>
      <c r="O26" s="69" t="str">
        <f t="shared" si="2"/>
        <v>0,0</v>
      </c>
      <c r="P26" s="67"/>
      <c r="Q26" s="70" t="str">
        <f t="shared" si="3"/>
        <v>HỎNG</v>
      </c>
      <c r="R26" s="76"/>
    </row>
    <row r="27" spans="1:18" ht="18.75">
      <c r="A27" s="18">
        <v>15</v>
      </c>
      <c r="B27" s="49" t="s">
        <v>92</v>
      </c>
      <c r="C27" s="49" t="s">
        <v>93</v>
      </c>
      <c r="D27" s="28" t="s">
        <v>94</v>
      </c>
      <c r="E27" s="21">
        <v>9</v>
      </c>
      <c r="F27" s="21">
        <v>9.5</v>
      </c>
      <c r="G27" s="13">
        <f t="shared" si="0"/>
        <v>9.3000000000000007</v>
      </c>
      <c r="H27" s="13"/>
      <c r="I27" s="13"/>
      <c r="J27" s="13">
        <v>9.5</v>
      </c>
      <c r="K27" s="13"/>
      <c r="L27" s="13"/>
      <c r="M27" s="12"/>
      <c r="N27" s="30" t="str">
        <f t="shared" si="1"/>
        <v>F</v>
      </c>
      <c r="O27" s="30" t="str">
        <f t="shared" si="2"/>
        <v>0,0</v>
      </c>
      <c r="P27" s="13"/>
      <c r="Q27" s="31" t="str">
        <f t="shared" si="3"/>
        <v>HỎNG</v>
      </c>
      <c r="R27" s="10"/>
    </row>
    <row r="28" spans="1:18" ht="18.75">
      <c r="A28" s="18">
        <v>16</v>
      </c>
      <c r="B28" s="49" t="s">
        <v>95</v>
      </c>
      <c r="C28" s="49" t="s">
        <v>96</v>
      </c>
      <c r="D28" s="29" t="s">
        <v>97</v>
      </c>
      <c r="E28" s="21">
        <v>9</v>
      </c>
      <c r="F28" s="21">
        <v>10</v>
      </c>
      <c r="G28" s="13">
        <f t="shared" si="0"/>
        <v>9.6999999999999993</v>
      </c>
      <c r="H28" s="13"/>
      <c r="I28" s="13"/>
      <c r="J28" s="13">
        <v>9</v>
      </c>
      <c r="K28" s="13"/>
      <c r="L28" s="13"/>
      <c r="M28" s="12"/>
      <c r="N28" s="30" t="str">
        <f t="shared" si="1"/>
        <v>F</v>
      </c>
      <c r="O28" s="30" t="str">
        <f t="shared" si="2"/>
        <v>0,0</v>
      </c>
      <c r="P28" s="13"/>
      <c r="Q28" s="31" t="str">
        <f t="shared" si="3"/>
        <v>HỎNG</v>
      </c>
      <c r="R28" s="7"/>
    </row>
    <row r="29" spans="1:18" ht="18.75">
      <c r="A29" s="18">
        <v>17</v>
      </c>
      <c r="B29" s="49" t="s">
        <v>112</v>
      </c>
      <c r="C29" s="49" t="s">
        <v>113</v>
      </c>
      <c r="D29" s="28" t="s">
        <v>114</v>
      </c>
      <c r="E29" s="21">
        <v>9</v>
      </c>
      <c r="F29" s="21">
        <v>10</v>
      </c>
      <c r="G29" s="13">
        <f t="shared" si="0"/>
        <v>9.6999999999999993</v>
      </c>
      <c r="H29" s="13"/>
      <c r="I29" s="13"/>
      <c r="J29" s="13">
        <v>10</v>
      </c>
      <c r="K29" s="13"/>
      <c r="L29" s="13"/>
      <c r="M29" s="12"/>
      <c r="N29" s="30" t="str">
        <f t="shared" si="1"/>
        <v>F</v>
      </c>
      <c r="O29" s="30" t="str">
        <f t="shared" si="2"/>
        <v>0,0</v>
      </c>
      <c r="P29" s="13"/>
      <c r="Q29" s="31" t="str">
        <f t="shared" si="3"/>
        <v>HỎNG</v>
      </c>
      <c r="R29" s="7"/>
    </row>
    <row r="30" spans="1:18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10</v>
      </c>
      <c r="F30" s="21">
        <v>10</v>
      </c>
      <c r="G30" s="13">
        <f t="shared" si="0"/>
        <v>10</v>
      </c>
      <c r="H30" s="13"/>
      <c r="I30" s="13"/>
      <c r="J30" s="13">
        <v>9</v>
      </c>
      <c r="K30" s="13"/>
      <c r="L30" s="13"/>
      <c r="M30" s="12"/>
      <c r="N30" s="30" t="str">
        <f t="shared" si="1"/>
        <v>F</v>
      </c>
      <c r="O30" s="30" t="str">
        <f t="shared" si="2"/>
        <v>0,0</v>
      </c>
      <c r="P30" s="13"/>
      <c r="Q30" s="31" t="str">
        <f t="shared" si="3"/>
        <v>HỎNG</v>
      </c>
      <c r="R30" s="7"/>
    </row>
    <row r="31" spans="1:18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  <c r="N31" s="7"/>
    </row>
    <row r="32" spans="1:18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92"/>
      <c r="N32" s="10"/>
    </row>
    <row r="33" spans="1:14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  <c r="N33" s="7"/>
    </row>
    <row r="34" spans="1:14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</row>
    <row r="35" spans="1:14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</row>
    <row r="36" spans="1:14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</row>
    <row r="37" spans="1:14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91"/>
      <c r="N37" s="11"/>
    </row>
  </sheetData>
  <mergeCells count="29">
    <mergeCell ref="A1:E1"/>
    <mergeCell ref="G1:M1"/>
    <mergeCell ref="A2:E2"/>
    <mergeCell ref="G2:M2"/>
    <mergeCell ref="A5:E5"/>
    <mergeCell ref="G5:O5"/>
    <mergeCell ref="A6:E6"/>
    <mergeCell ref="G7:O7"/>
    <mergeCell ref="A10:A12"/>
    <mergeCell ref="B10:C12"/>
    <mergeCell ref="D10:D12"/>
    <mergeCell ref="I11:I12"/>
    <mergeCell ref="G6:Q6"/>
    <mergeCell ref="A37:C37"/>
    <mergeCell ref="D37:E37"/>
    <mergeCell ref="G37:M37"/>
    <mergeCell ref="E10:H10"/>
    <mergeCell ref="J10:K10"/>
    <mergeCell ref="L10:L12"/>
    <mergeCell ref="M10:O10"/>
    <mergeCell ref="J11:J12"/>
    <mergeCell ref="A32:C32"/>
    <mergeCell ref="D32:E32"/>
    <mergeCell ref="G32:M32"/>
    <mergeCell ref="P10:P12"/>
    <mergeCell ref="E11:H11"/>
    <mergeCell ref="K11:K12"/>
    <mergeCell ref="M11:M12"/>
    <mergeCell ref="N11:O11"/>
  </mergeCells>
  <pageMargins left="0.2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workbookViewId="0">
      <selection activeCell="G6" sqref="G6:N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4" ht="15.75">
      <c r="A5" s="116" t="s">
        <v>29</v>
      </c>
      <c r="B5" s="116"/>
      <c r="C5" s="116"/>
      <c r="D5" s="116"/>
      <c r="E5" s="116"/>
      <c r="F5" s="36"/>
      <c r="G5" s="103" t="s">
        <v>39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36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4" ht="18.75">
      <c r="A13" s="18">
        <v>6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>
        <v>6.1</v>
      </c>
      <c r="J13" s="30" t="str">
        <f>IF(I13&gt;=8.5,"A",IF(I13&gt;=7.8,"B+",IF(I13&gt;=7,"B",IF(I13&gt;=6.3,"C+",IF(I13&gt;=5.5,"C",IF(I13&gt;=4.8,"D+",IF(I13&gt;=4,"D",IF(I13&gt;=3,"F+","F"))))))))</f>
        <v>C</v>
      </c>
      <c r="K13" s="30" t="str">
        <f>IF(J13="A","4,0",IF(J13="B+","3,5",IF(J13="B","3,0",IF(J13="C+","2,5",IF(J13="C","2,0",IF(J13="D+","1,5",IF(J13="D","1,0",IF(J13="F+","0,5","0,0"))))))))</f>
        <v>2,0</v>
      </c>
      <c r="L13" s="13"/>
      <c r="M13" s="31" t="str">
        <f>IF(K13&gt;="1,0","ĐẠT",IF(K13&lt;"1,0","HỎNG",))</f>
        <v>ĐẠT</v>
      </c>
      <c r="N13" s="19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7</v>
      </c>
      <c r="F14" s="20">
        <v>6</v>
      </c>
      <c r="G14" s="13">
        <f>ROUND((E14+F14*2)/3,1)</f>
        <v>6.3</v>
      </c>
      <c r="H14" s="13">
        <v>3.5</v>
      </c>
      <c r="I14" s="12">
        <f>ROUND((G14*0.4+H14*0.6),1)</f>
        <v>4.5999999999999996</v>
      </c>
      <c r="J14" s="30" t="str">
        <f t="shared" ref="J14:J30" si="0">IF(I14&gt;=8.5,"A",IF(I14&gt;=7.8,"B+",IF(I14&gt;=7,"B",IF(I14&gt;=6.3,"C+",IF(I14&gt;=5.5,"C",IF(I14&gt;=4.8,"D+",IF(I14&gt;=4,"D",IF(I14&gt;=3,"F+","F"))))))))</f>
        <v>D</v>
      </c>
      <c r="K14" s="30" t="str">
        <f t="shared" ref="K14:K30" si="1">IF(J14="A","4,0",IF(J14="B+","3,5",IF(J14="B","3,0",IF(J14="C+","2,5",IF(J14="C","2,0",IF(J14="D+","1,5",IF(J14="D","1,0",IF(J14="F+","0,5","0,0"))))))))</f>
        <v>1,0</v>
      </c>
      <c r="L14" s="13"/>
      <c r="M14" s="31" t="str">
        <f t="shared" ref="M14:M30" si="2">IF(K14&gt;="1,0","ĐẠT",IF(K14&lt;"1,0","HỎNG",))</f>
        <v>ĐẠT</v>
      </c>
      <c r="N14" s="15"/>
    </row>
    <row r="15" spans="1:14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13"/>
      <c r="H15" s="13"/>
      <c r="I15" s="12">
        <v>7</v>
      </c>
      <c r="J15" s="30" t="str">
        <f t="shared" si="0"/>
        <v>B</v>
      </c>
      <c r="K15" s="30" t="str">
        <f t="shared" si="1"/>
        <v>3,0</v>
      </c>
      <c r="L15" s="13"/>
      <c r="M15" s="31" t="str">
        <f t="shared" si="2"/>
        <v>ĐẠT</v>
      </c>
      <c r="N15" s="25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7</v>
      </c>
      <c r="J16" s="30" t="str">
        <f t="shared" si="0"/>
        <v>B</v>
      </c>
      <c r="K16" s="30" t="str">
        <f t="shared" si="1"/>
        <v>3,0</v>
      </c>
      <c r="L16" s="13"/>
      <c r="M16" s="31" t="str">
        <f t="shared" si="2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13"/>
      <c r="H17" s="13"/>
      <c r="I17" s="12">
        <v>7</v>
      </c>
      <c r="J17" s="30" t="str">
        <f t="shared" si="0"/>
        <v>B</v>
      </c>
      <c r="K17" s="30" t="str">
        <f t="shared" si="1"/>
        <v>3,0</v>
      </c>
      <c r="L17" s="13"/>
      <c r="M17" s="31" t="str">
        <f t="shared" si="2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>
        <v>6.2</v>
      </c>
      <c r="J18" s="30" t="str">
        <f t="shared" si="0"/>
        <v>C</v>
      </c>
      <c r="K18" s="30" t="str">
        <f t="shared" si="1"/>
        <v>2,0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8</v>
      </c>
      <c r="J19" s="30" t="str">
        <f t="shared" si="0"/>
        <v>B+</v>
      </c>
      <c r="K19" s="30" t="str">
        <f t="shared" si="1"/>
        <v>3,5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7.8</v>
      </c>
      <c r="J20" s="30" t="str">
        <f t="shared" si="0"/>
        <v>B+</v>
      </c>
      <c r="K20" s="30" t="str">
        <f t="shared" si="1"/>
        <v>3,5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>
        <v>7</v>
      </c>
      <c r="J21" s="30" t="str">
        <f t="shared" si="0"/>
        <v>B</v>
      </c>
      <c r="K21" s="30" t="str">
        <f t="shared" si="1"/>
        <v>3,0</v>
      </c>
      <c r="L21" s="13"/>
      <c r="M21" s="31" t="str">
        <f t="shared" si="2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13"/>
      <c r="H22" s="13"/>
      <c r="I22" s="12">
        <v>8</v>
      </c>
      <c r="J22" s="30" t="str">
        <f t="shared" si="0"/>
        <v>B+</v>
      </c>
      <c r="K22" s="30" t="str">
        <f t="shared" si="1"/>
        <v>3,5</v>
      </c>
      <c r="L22" s="13"/>
      <c r="M22" s="31" t="str">
        <f t="shared" si="2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7</v>
      </c>
      <c r="J23" s="30" t="str">
        <f t="shared" si="0"/>
        <v>B</v>
      </c>
      <c r="K23" s="30" t="str">
        <f t="shared" si="1"/>
        <v>3,0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>
        <v>7.5</v>
      </c>
      <c r="J24" s="30" t="str">
        <f t="shared" si="0"/>
        <v>B</v>
      </c>
      <c r="K24" s="30" t="str">
        <f t="shared" si="1"/>
        <v>3,0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6.2</v>
      </c>
      <c r="J25" s="30" t="str">
        <f t="shared" si="0"/>
        <v>C</v>
      </c>
      <c r="K25" s="30" t="str">
        <f t="shared" si="1"/>
        <v>2,0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7.2</v>
      </c>
      <c r="J26" s="30" t="str">
        <f t="shared" si="0"/>
        <v>B</v>
      </c>
      <c r="K26" s="30" t="str">
        <f t="shared" si="1"/>
        <v>3,0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7</v>
      </c>
      <c r="J27" s="30" t="str">
        <f t="shared" si="0"/>
        <v>B</v>
      </c>
      <c r="K27" s="30" t="str">
        <f t="shared" si="1"/>
        <v>3,0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5.9</v>
      </c>
      <c r="J28" s="30" t="str">
        <f t="shared" si="0"/>
        <v>C</v>
      </c>
      <c r="K28" s="30" t="str">
        <f t="shared" si="1"/>
        <v>2,0</v>
      </c>
      <c r="L28" s="13"/>
      <c r="M28" s="31" t="str">
        <f t="shared" si="2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/>
      <c r="G29" s="13"/>
      <c r="H29" s="13"/>
      <c r="I29" s="12">
        <v>5</v>
      </c>
      <c r="J29" s="30" t="str">
        <f t="shared" si="0"/>
        <v>D+</v>
      </c>
      <c r="K29" s="30" t="str">
        <f t="shared" si="1"/>
        <v>1,5</v>
      </c>
      <c r="L29" s="13"/>
      <c r="M29" s="31" t="str">
        <f t="shared" si="2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8</v>
      </c>
      <c r="J30" s="30" t="str">
        <f t="shared" si="0"/>
        <v>B+</v>
      </c>
      <c r="K30" s="30" t="str">
        <f t="shared" si="1"/>
        <v>3,5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6:N6"/>
    <mergeCell ref="G7:N7"/>
    <mergeCell ref="A10:A12"/>
    <mergeCell ref="B10:C12"/>
    <mergeCell ref="D10:D12"/>
    <mergeCell ref="E10:G10"/>
    <mergeCell ref="I10:K10"/>
    <mergeCell ref="L10:L12"/>
    <mergeCell ref="E11:G11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tabSelected="1"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7"/>
      <c r="N4" s="7"/>
    </row>
    <row r="5" spans="1:17" ht="15.75">
      <c r="A5" s="116" t="s">
        <v>103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44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43" t="s">
        <v>19</v>
      </c>
      <c r="H12" s="14" t="s">
        <v>20</v>
      </c>
      <c r="I12" s="98"/>
      <c r="J12" s="42" t="s">
        <v>21</v>
      </c>
      <c r="K12" s="42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5</v>
      </c>
      <c r="F13" s="20">
        <v>5</v>
      </c>
      <c r="G13" s="13">
        <f>ROUND((E13+F13*2)/3,1)</f>
        <v>5</v>
      </c>
      <c r="H13" s="13">
        <v>8</v>
      </c>
      <c r="I13" s="12">
        <f>ROUND((G13*0.4+H13*0.6),1)</f>
        <v>6.8</v>
      </c>
      <c r="J13" s="30" t="str">
        <f>IF(I13&gt;=8.5,"A",IF(I13&gt;=7.8,"B+",IF(I13&gt;=7,"B",IF(I13&gt;=6.3,"C+",IF(I13&gt;=5.5,"C",IF(I13&gt;=4.8,"D+",IF(I13&gt;=4,"D",IF(I13&gt;=3,"F+","F"))))))))</f>
        <v>C+</v>
      </c>
      <c r="K13" s="30" t="str">
        <f>IF(J13="A","4,0",IF(J13="B+","3,5",IF(J13="B","3,0",IF(J13="C+","2,5",IF(J13="C","2,0",IF(J13="D+","1,5",IF(J13="D","1,0",IF(J13="F+","0,5","0,0"))))))))</f>
        <v>2,5</v>
      </c>
      <c r="L13" s="13"/>
      <c r="M13" s="31" t="str">
        <f>IF(K13&gt;="1,0","ĐẠT",IF(K13&lt;"1,0","HỎNG",))</f>
        <v>ĐẠT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5</v>
      </c>
      <c r="F14" s="20">
        <v>5</v>
      </c>
      <c r="G14" s="13">
        <f t="shared" ref="G14:G30" si="0">ROUND((E14+F14*2)/3,1)</f>
        <v>5</v>
      </c>
      <c r="H14" s="13">
        <v>8</v>
      </c>
      <c r="I14" s="12">
        <f t="shared" ref="I14:I30" si="1">ROUND((G14*0.4+H14*0.6),1)</f>
        <v>6.8</v>
      </c>
      <c r="J14" s="30" t="str">
        <f t="shared" ref="J14:J30" si="2">IF(I14&gt;=8.5,"A",IF(I14&gt;=7.8,"B+",IF(I14&gt;=7,"B",IF(I14&gt;=6.3,"C+",IF(I14&gt;=5.5,"C",IF(I14&gt;=4.8,"D+",IF(I14&gt;=4,"D",IF(I14&gt;=3,"F+","F"))))))))</f>
        <v>C+</v>
      </c>
      <c r="K14" s="30" t="str">
        <f t="shared" ref="K14:K30" si="3">IF(J14="A","4,0",IF(J14="B+","3,5",IF(J14="B","3,0",IF(J14="C+","2,5",IF(J14="C","2,0",IF(J14="D+","1,5",IF(J14="D","1,0",IF(J14="F+","0,5","0,0"))))))))</f>
        <v>2,5</v>
      </c>
      <c r="L14" s="13"/>
      <c r="M14" s="31" t="str">
        <f t="shared" ref="M14:M30" si="4">IF(K14&gt;="1,0","ĐẠT",IF(K14&lt;"1,0","HỎNG",))</f>
        <v>ĐẠT</v>
      </c>
      <c r="N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10</v>
      </c>
      <c r="F15" s="21">
        <v>6</v>
      </c>
      <c r="G15" s="13">
        <f t="shared" si="0"/>
        <v>7.3</v>
      </c>
      <c r="H15" s="13">
        <v>8</v>
      </c>
      <c r="I15" s="12">
        <f t="shared" si="1"/>
        <v>7.7</v>
      </c>
      <c r="J15" s="30" t="str">
        <f t="shared" si="2"/>
        <v>B</v>
      </c>
      <c r="K15" s="30" t="str">
        <f t="shared" si="3"/>
        <v>3,0</v>
      </c>
      <c r="L15" s="13"/>
      <c r="M15" s="31" t="str">
        <f t="shared" si="4"/>
        <v>ĐẠT</v>
      </c>
      <c r="N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10</v>
      </c>
      <c r="F16" s="20">
        <v>5</v>
      </c>
      <c r="G16" s="13">
        <f t="shared" si="0"/>
        <v>6.7</v>
      </c>
      <c r="H16" s="13">
        <v>7</v>
      </c>
      <c r="I16" s="12">
        <f t="shared" si="1"/>
        <v>6.9</v>
      </c>
      <c r="J16" s="30" t="str">
        <f t="shared" si="2"/>
        <v>C+</v>
      </c>
      <c r="K16" s="30" t="str">
        <f t="shared" si="3"/>
        <v>2,5</v>
      </c>
      <c r="L16" s="13"/>
      <c r="M16" s="31" t="str">
        <f t="shared" si="4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7</v>
      </c>
      <c r="F17" s="20">
        <v>7</v>
      </c>
      <c r="G17" s="13">
        <f t="shared" si="0"/>
        <v>7</v>
      </c>
      <c r="H17" s="13">
        <v>7</v>
      </c>
      <c r="I17" s="12">
        <f t="shared" si="1"/>
        <v>7</v>
      </c>
      <c r="J17" s="30" t="str">
        <f t="shared" si="2"/>
        <v>B</v>
      </c>
      <c r="K17" s="30" t="str">
        <f t="shared" si="3"/>
        <v>3,0</v>
      </c>
      <c r="L17" s="13"/>
      <c r="M17" s="31" t="str">
        <f t="shared" si="4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7</v>
      </c>
      <c r="F18" s="20">
        <v>7</v>
      </c>
      <c r="G18" s="13">
        <f t="shared" si="0"/>
        <v>7</v>
      </c>
      <c r="H18" s="13">
        <v>8</v>
      </c>
      <c r="I18" s="12">
        <f t="shared" si="1"/>
        <v>7.6</v>
      </c>
      <c r="J18" s="30" t="str">
        <f t="shared" si="2"/>
        <v>B</v>
      </c>
      <c r="K18" s="30" t="str">
        <f t="shared" si="3"/>
        <v>3,0</v>
      </c>
      <c r="L18" s="13"/>
      <c r="M18" s="31" t="str">
        <f t="shared" si="4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10</v>
      </c>
      <c r="F19" s="20">
        <v>6</v>
      </c>
      <c r="G19" s="13">
        <f t="shared" si="0"/>
        <v>7.3</v>
      </c>
      <c r="H19" s="13">
        <v>7</v>
      </c>
      <c r="I19" s="12">
        <f t="shared" si="1"/>
        <v>7.1</v>
      </c>
      <c r="J19" s="30" t="str">
        <f t="shared" si="2"/>
        <v>B</v>
      </c>
      <c r="K19" s="30" t="str">
        <f t="shared" si="3"/>
        <v>3,0</v>
      </c>
      <c r="L19" s="13"/>
      <c r="M19" s="31" t="str">
        <f t="shared" si="4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5</v>
      </c>
      <c r="F20" s="20">
        <v>5</v>
      </c>
      <c r="G20" s="13">
        <f t="shared" si="0"/>
        <v>5</v>
      </c>
      <c r="H20" s="13">
        <v>8</v>
      </c>
      <c r="I20" s="12">
        <f t="shared" si="1"/>
        <v>6.8</v>
      </c>
      <c r="J20" s="30" t="str">
        <f t="shared" si="2"/>
        <v>C+</v>
      </c>
      <c r="K20" s="30" t="str">
        <f t="shared" si="3"/>
        <v>2,5</v>
      </c>
      <c r="L20" s="13"/>
      <c r="M20" s="31" t="str">
        <f t="shared" si="4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10</v>
      </c>
      <c r="F21" s="20">
        <v>5</v>
      </c>
      <c r="G21" s="13">
        <f t="shared" si="0"/>
        <v>6.7</v>
      </c>
      <c r="H21" s="13">
        <v>7</v>
      </c>
      <c r="I21" s="12">
        <f t="shared" si="1"/>
        <v>6.9</v>
      </c>
      <c r="J21" s="30" t="str">
        <f t="shared" si="2"/>
        <v>C+</v>
      </c>
      <c r="K21" s="30" t="str">
        <f t="shared" si="3"/>
        <v>2,5</v>
      </c>
      <c r="L21" s="13"/>
      <c r="M21" s="31" t="str">
        <f t="shared" si="4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10</v>
      </c>
      <c r="F22" s="20">
        <v>6</v>
      </c>
      <c r="G22" s="13">
        <f t="shared" si="0"/>
        <v>7.3</v>
      </c>
      <c r="H22" s="13">
        <v>8</v>
      </c>
      <c r="I22" s="12">
        <f t="shared" si="1"/>
        <v>7.7</v>
      </c>
      <c r="J22" s="30" t="str">
        <f t="shared" si="2"/>
        <v>B</v>
      </c>
      <c r="K22" s="30" t="str">
        <f t="shared" si="3"/>
        <v>3,0</v>
      </c>
      <c r="L22" s="13"/>
      <c r="M22" s="31" t="str">
        <f t="shared" si="4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10</v>
      </c>
      <c r="F23" s="20">
        <v>6</v>
      </c>
      <c r="G23" s="13">
        <f t="shared" si="0"/>
        <v>7.3</v>
      </c>
      <c r="H23" s="13">
        <v>7</v>
      </c>
      <c r="I23" s="12">
        <f t="shared" si="1"/>
        <v>7.1</v>
      </c>
      <c r="J23" s="30" t="str">
        <f t="shared" si="2"/>
        <v>B</v>
      </c>
      <c r="K23" s="30" t="str">
        <f t="shared" si="3"/>
        <v>3,0</v>
      </c>
      <c r="L23" s="13"/>
      <c r="M23" s="31" t="str">
        <f t="shared" si="4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5</v>
      </c>
      <c r="F24" s="20">
        <v>5</v>
      </c>
      <c r="G24" s="13">
        <f t="shared" si="0"/>
        <v>5</v>
      </c>
      <c r="H24" s="13">
        <v>8</v>
      </c>
      <c r="I24" s="12">
        <f t="shared" si="1"/>
        <v>6.8</v>
      </c>
      <c r="J24" s="30" t="str">
        <f t="shared" si="2"/>
        <v>C+</v>
      </c>
      <c r="K24" s="30" t="str">
        <f t="shared" si="3"/>
        <v>2,5</v>
      </c>
      <c r="L24" s="13"/>
      <c r="M24" s="31" t="str">
        <f t="shared" si="4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5</v>
      </c>
      <c r="F25" s="20">
        <v>5</v>
      </c>
      <c r="G25" s="13">
        <f t="shared" si="0"/>
        <v>5</v>
      </c>
      <c r="H25" s="13">
        <v>7</v>
      </c>
      <c r="I25" s="12">
        <f t="shared" si="1"/>
        <v>6.2</v>
      </c>
      <c r="J25" s="30" t="str">
        <f t="shared" si="2"/>
        <v>C</v>
      </c>
      <c r="K25" s="30" t="str">
        <f t="shared" si="3"/>
        <v>2,0</v>
      </c>
      <c r="L25" s="13"/>
      <c r="M25" s="31" t="str">
        <f t="shared" si="4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5</v>
      </c>
      <c r="F26" s="20">
        <v>5</v>
      </c>
      <c r="G26" s="13">
        <f t="shared" si="0"/>
        <v>5</v>
      </c>
      <c r="H26" s="13">
        <v>8</v>
      </c>
      <c r="I26" s="12">
        <f t="shared" si="1"/>
        <v>6.8</v>
      </c>
      <c r="J26" s="30" t="str">
        <f t="shared" si="2"/>
        <v>C+</v>
      </c>
      <c r="K26" s="30" t="str">
        <f t="shared" si="3"/>
        <v>2,5</v>
      </c>
      <c r="L26" s="13"/>
      <c r="M26" s="31" t="str">
        <f t="shared" si="4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>
        <v>10</v>
      </c>
      <c r="F27" s="20">
        <v>5</v>
      </c>
      <c r="G27" s="13">
        <f t="shared" si="0"/>
        <v>6.7</v>
      </c>
      <c r="H27" s="13">
        <v>8</v>
      </c>
      <c r="I27" s="12">
        <f t="shared" si="1"/>
        <v>7.5</v>
      </c>
      <c r="J27" s="30" t="str">
        <f t="shared" si="2"/>
        <v>B</v>
      </c>
      <c r="K27" s="30" t="str">
        <f t="shared" si="3"/>
        <v>3,0</v>
      </c>
      <c r="L27" s="13"/>
      <c r="M27" s="31" t="str">
        <f t="shared" si="4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>
        <v>5</v>
      </c>
      <c r="F28" s="20">
        <v>5</v>
      </c>
      <c r="G28" s="13">
        <f t="shared" si="0"/>
        <v>5</v>
      </c>
      <c r="H28" s="13">
        <v>8</v>
      </c>
      <c r="I28" s="12">
        <f t="shared" si="1"/>
        <v>6.8</v>
      </c>
      <c r="J28" s="30" t="str">
        <f t="shared" si="2"/>
        <v>C+</v>
      </c>
      <c r="K28" s="30" t="str">
        <f t="shared" si="3"/>
        <v>2,5</v>
      </c>
      <c r="L28" s="13"/>
      <c r="M28" s="31" t="str">
        <f t="shared" si="4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>
        <v>10</v>
      </c>
      <c r="F29" s="20">
        <v>7</v>
      </c>
      <c r="G29" s="13">
        <f t="shared" si="0"/>
        <v>8</v>
      </c>
      <c r="H29" s="13">
        <v>8</v>
      </c>
      <c r="I29" s="12">
        <f t="shared" si="1"/>
        <v>8</v>
      </c>
      <c r="J29" s="30" t="str">
        <f t="shared" si="2"/>
        <v>B+</v>
      </c>
      <c r="K29" s="30" t="str">
        <f t="shared" si="3"/>
        <v>3,5</v>
      </c>
      <c r="L29" s="13"/>
      <c r="M29" s="31" t="str">
        <f t="shared" si="4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10</v>
      </c>
      <c r="F30" s="21">
        <v>8</v>
      </c>
      <c r="G30" s="13">
        <f t="shared" si="0"/>
        <v>8.6999999999999993</v>
      </c>
      <c r="H30" s="13">
        <v>7</v>
      </c>
      <c r="I30" s="12">
        <f t="shared" si="1"/>
        <v>7.7</v>
      </c>
      <c r="J30" s="30" t="str">
        <f t="shared" si="2"/>
        <v>B</v>
      </c>
      <c r="K30" s="30" t="str">
        <f t="shared" si="3"/>
        <v>3,0</v>
      </c>
      <c r="L30" s="13"/>
      <c r="M30" s="31" t="str">
        <f t="shared" si="4"/>
        <v>ĐẠT</v>
      </c>
    </row>
    <row r="31" spans="1:14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1:E1"/>
    <mergeCell ref="G1:L1"/>
    <mergeCell ref="A2:E2"/>
    <mergeCell ref="G2:L2"/>
    <mergeCell ref="A5:E5"/>
    <mergeCell ref="G5:N5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37:C37"/>
    <mergeCell ref="D37:E37"/>
    <mergeCell ref="G37:L37"/>
    <mergeCell ref="I11:I12"/>
    <mergeCell ref="J11:K11"/>
    <mergeCell ref="A32:C32"/>
    <mergeCell ref="D32:E32"/>
    <mergeCell ref="G32:L32"/>
  </mergeCells>
  <pageMargins left="0.2" right="0.21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7"/>
      <c r="N4" s="7"/>
    </row>
    <row r="5" spans="1:17" ht="15.75">
      <c r="A5" s="116" t="s">
        <v>102</v>
      </c>
      <c r="B5" s="116"/>
      <c r="C5" s="116"/>
      <c r="D5" s="116"/>
      <c r="E5" s="116"/>
      <c r="F5" s="46"/>
      <c r="G5" s="103" t="s">
        <v>50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118" t="s">
        <v>11</v>
      </c>
      <c r="J10" s="120"/>
      <c r="K10" s="121" t="s">
        <v>111</v>
      </c>
      <c r="L10" s="94" t="s">
        <v>12</v>
      </c>
      <c r="M10" s="95"/>
      <c r="N10" s="96"/>
      <c r="O10" s="100" t="s">
        <v>13</v>
      </c>
      <c r="P10" s="15"/>
    </row>
    <row r="11" spans="1:17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109</v>
      </c>
      <c r="J11" s="121" t="s">
        <v>110</v>
      </c>
      <c r="K11" s="123"/>
      <c r="L11" s="97" t="s">
        <v>16</v>
      </c>
      <c r="M11" s="99" t="s">
        <v>17</v>
      </c>
      <c r="N11" s="99"/>
      <c r="O11" s="101"/>
      <c r="P11" s="15"/>
    </row>
    <row r="12" spans="1:17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98"/>
      <c r="M12" s="42" t="s">
        <v>21</v>
      </c>
      <c r="N12" s="42" t="s">
        <v>22</v>
      </c>
      <c r="O12" s="102"/>
      <c r="P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20"/>
      <c r="H13" s="13"/>
      <c r="I13" s="13"/>
      <c r="J13" s="13"/>
      <c r="K13" s="13"/>
      <c r="L13" s="12"/>
      <c r="M13" s="30" t="str">
        <f>IF(L13&gt;=8.5,"A",IF(L13&gt;=7.8,"B+",IF(L13&gt;=7,"B",IF(L13&gt;=6.3,"C+",IF(L13&gt;=5.5,"C",IF(L13&gt;=4.8,"D+",IF(L13&gt;=4,"D",IF(L13&gt;=3,"F+","F"))))))))</f>
        <v>F</v>
      </c>
      <c r="N13" s="30" t="str">
        <f>IF(M13="A","4,0",IF(M13="B+","3,5",IF(M13="B","3,0",IF(M13="C+","2,5",IF(M13="C","2,0",IF(M13="D+","1,5",IF(M13="D","1,0",IF(M13="F+","0,5","0,0"))))))))</f>
        <v>0,0</v>
      </c>
      <c r="O13" s="13"/>
      <c r="P13" s="31" t="str">
        <f>IF(N13&gt;="1,0","ĐẠT",IF(N13&lt;"1,0","HỎNG",))</f>
        <v>HỎNG</v>
      </c>
      <c r="Q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20"/>
      <c r="H14" s="13"/>
      <c r="I14" s="13"/>
      <c r="J14" s="13"/>
      <c r="K14" s="13"/>
      <c r="L14" s="12"/>
      <c r="M14" s="30" t="str">
        <f t="shared" ref="M14:M30" si="0">IF(L14&gt;=8.5,"A",IF(L14&gt;=7.8,"B+",IF(L14&gt;=7,"B",IF(L14&gt;=6.3,"C+",IF(L14&gt;=5.5,"C",IF(L14&gt;=4.8,"D+",IF(L14&gt;=4,"D",IF(L14&gt;=3,"F+","F"))))))))</f>
        <v>F</v>
      </c>
      <c r="N14" s="30" t="str">
        <f t="shared" ref="N14:N30" si="1">IF(M14="A","4,0",IF(M14="B+","3,5",IF(M14="B","3,0",IF(M14="C+","2,5",IF(M14="C","2,0",IF(M14="D+","1,5",IF(M14="D","1,0",IF(M14="F+","0,5","0,0"))))))))</f>
        <v>0,0</v>
      </c>
      <c r="O14" s="13"/>
      <c r="P14" s="31" t="str">
        <f t="shared" ref="P14:P30" si="2">IF(N14&gt;="1,0","ĐẠT",IF(N14&lt;"1,0","HỎNG",))</f>
        <v>HỎNG</v>
      </c>
      <c r="Q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21"/>
      <c r="H15" s="13"/>
      <c r="I15" s="13"/>
      <c r="J15" s="13"/>
      <c r="K15" s="13"/>
      <c r="L15" s="12"/>
      <c r="M15" s="30" t="str">
        <f t="shared" si="0"/>
        <v>F</v>
      </c>
      <c r="N15" s="30" t="str">
        <f t="shared" si="1"/>
        <v>0,0</v>
      </c>
      <c r="O15" s="13"/>
      <c r="P15" s="31" t="str">
        <f t="shared" si="2"/>
        <v>HỎNG</v>
      </c>
      <c r="Q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20"/>
      <c r="H16" s="13"/>
      <c r="I16" s="13"/>
      <c r="J16" s="13"/>
      <c r="K16" s="13"/>
      <c r="L16" s="12"/>
      <c r="M16" s="30" t="str">
        <f t="shared" si="0"/>
        <v>F</v>
      </c>
      <c r="N16" s="30" t="str">
        <f t="shared" si="1"/>
        <v>0,0</v>
      </c>
      <c r="O16" s="13"/>
      <c r="P16" s="31" t="str">
        <f t="shared" si="2"/>
        <v>HỎNG</v>
      </c>
      <c r="Q16" s="15"/>
    </row>
    <row r="17" spans="1:17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20"/>
      <c r="H17" s="13"/>
      <c r="I17" s="13"/>
      <c r="J17" s="13"/>
      <c r="K17" s="13"/>
      <c r="L17" s="12"/>
      <c r="M17" s="30" t="str">
        <f t="shared" si="0"/>
        <v>F</v>
      </c>
      <c r="N17" s="30" t="str">
        <f t="shared" si="1"/>
        <v>0,0</v>
      </c>
      <c r="O17" s="13"/>
      <c r="P17" s="31" t="str">
        <f t="shared" si="2"/>
        <v>HỎNG</v>
      </c>
      <c r="Q17" s="25"/>
    </row>
    <row r="18" spans="1:17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20"/>
      <c r="H18" s="13"/>
      <c r="I18" s="13"/>
      <c r="J18" s="13"/>
      <c r="K18" s="13"/>
      <c r="L18" s="12"/>
      <c r="M18" s="30" t="str">
        <f t="shared" si="0"/>
        <v>F</v>
      </c>
      <c r="N18" s="30" t="str">
        <f t="shared" si="1"/>
        <v>0,0</v>
      </c>
      <c r="O18" s="13"/>
      <c r="P18" s="31" t="str">
        <f t="shared" si="2"/>
        <v>HỎNG</v>
      </c>
      <c r="Q18" s="15"/>
    </row>
    <row r="19" spans="1:17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20"/>
      <c r="H19" s="13"/>
      <c r="I19" s="13"/>
      <c r="J19" s="13"/>
      <c r="K19" s="13"/>
      <c r="L19" s="12"/>
      <c r="M19" s="30" t="str">
        <f t="shared" si="0"/>
        <v>F</v>
      </c>
      <c r="N19" s="30" t="str">
        <f t="shared" si="1"/>
        <v>0,0</v>
      </c>
      <c r="O19" s="13"/>
      <c r="P19" s="31" t="str">
        <f t="shared" si="2"/>
        <v>HỎNG</v>
      </c>
      <c r="Q19" s="15"/>
    </row>
    <row r="20" spans="1:17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20"/>
      <c r="H20" s="13"/>
      <c r="I20" s="13"/>
      <c r="J20" s="13"/>
      <c r="K20" s="13"/>
      <c r="L20" s="12"/>
      <c r="M20" s="30" t="str">
        <f t="shared" si="0"/>
        <v>F</v>
      </c>
      <c r="N20" s="30" t="str">
        <f t="shared" si="1"/>
        <v>0,0</v>
      </c>
      <c r="O20" s="13"/>
      <c r="P20" s="31" t="str">
        <f t="shared" si="2"/>
        <v>HỎNG</v>
      </c>
      <c r="Q20" s="25"/>
    </row>
    <row r="21" spans="1:17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20"/>
      <c r="H21" s="13"/>
      <c r="I21" s="13"/>
      <c r="J21" s="13"/>
      <c r="K21" s="13"/>
      <c r="L21" s="12"/>
      <c r="M21" s="30" t="str">
        <f t="shared" si="0"/>
        <v>F</v>
      </c>
      <c r="N21" s="30" t="str">
        <f t="shared" si="1"/>
        <v>0,0</v>
      </c>
      <c r="O21" s="13"/>
      <c r="P21" s="31" t="str">
        <f t="shared" si="2"/>
        <v>HỎNG</v>
      </c>
      <c r="Q21" s="25"/>
    </row>
    <row r="22" spans="1:17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20"/>
      <c r="H22" s="13"/>
      <c r="I22" s="13"/>
      <c r="J22" s="13"/>
      <c r="K22" s="13"/>
      <c r="L22" s="12"/>
      <c r="M22" s="30" t="str">
        <f t="shared" si="0"/>
        <v>F</v>
      </c>
      <c r="N22" s="30" t="str">
        <f t="shared" si="1"/>
        <v>0,0</v>
      </c>
      <c r="O22" s="13"/>
      <c r="P22" s="31" t="str">
        <f t="shared" si="2"/>
        <v>HỎNG</v>
      </c>
      <c r="Q22" s="25"/>
    </row>
    <row r="23" spans="1:17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20"/>
      <c r="H23" s="13"/>
      <c r="I23" s="13"/>
      <c r="J23" s="13"/>
      <c r="K23" s="13"/>
      <c r="L23" s="12"/>
      <c r="M23" s="30" t="str">
        <f t="shared" si="0"/>
        <v>F</v>
      </c>
      <c r="N23" s="30" t="str">
        <f t="shared" si="1"/>
        <v>0,0</v>
      </c>
      <c r="O23" s="13"/>
      <c r="P23" s="31" t="str">
        <f t="shared" si="2"/>
        <v>HỎNG</v>
      </c>
      <c r="Q23" s="25"/>
    </row>
    <row r="24" spans="1:17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20"/>
      <c r="H24" s="13"/>
      <c r="I24" s="13"/>
      <c r="J24" s="13"/>
      <c r="K24" s="13"/>
      <c r="L24" s="12"/>
      <c r="M24" s="30" t="str">
        <f t="shared" si="0"/>
        <v>F</v>
      </c>
      <c r="N24" s="30" t="str">
        <f t="shared" si="1"/>
        <v>0,0</v>
      </c>
      <c r="O24" s="13"/>
      <c r="P24" s="31" t="str">
        <f t="shared" si="2"/>
        <v>HỎNG</v>
      </c>
      <c r="Q24" s="25"/>
    </row>
    <row r="25" spans="1:17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20"/>
      <c r="H25" s="13"/>
      <c r="I25" s="13"/>
      <c r="J25" s="13"/>
      <c r="K25" s="13"/>
      <c r="L25" s="12"/>
      <c r="M25" s="30" t="str">
        <f t="shared" si="0"/>
        <v>F</v>
      </c>
      <c r="N25" s="30" t="str">
        <f t="shared" si="1"/>
        <v>0,0</v>
      </c>
      <c r="O25" s="13"/>
      <c r="P25" s="31" t="str">
        <f t="shared" si="2"/>
        <v>HỎNG</v>
      </c>
      <c r="Q25" s="7"/>
    </row>
    <row r="26" spans="1:17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20"/>
      <c r="H26" s="13"/>
      <c r="I26" s="13"/>
      <c r="J26" s="13"/>
      <c r="K26" s="13"/>
      <c r="L26" s="12"/>
      <c r="M26" s="30" t="str">
        <f t="shared" si="0"/>
        <v>F</v>
      </c>
      <c r="N26" s="30" t="str">
        <f t="shared" si="1"/>
        <v>0,0</v>
      </c>
      <c r="O26" s="13"/>
      <c r="P26" s="31" t="str">
        <f t="shared" si="2"/>
        <v>HỎNG</v>
      </c>
      <c r="Q26" s="7"/>
    </row>
    <row r="27" spans="1:17" ht="18.75">
      <c r="A27" s="18">
        <v>15</v>
      </c>
      <c r="B27" s="49" t="s">
        <v>92</v>
      </c>
      <c r="C27" s="49" t="s">
        <v>93</v>
      </c>
      <c r="D27" s="28" t="s">
        <v>94</v>
      </c>
      <c r="E27" s="21"/>
      <c r="F27" s="21"/>
      <c r="G27" s="21"/>
      <c r="H27" s="13"/>
      <c r="I27" s="13"/>
      <c r="J27" s="13"/>
      <c r="K27" s="13"/>
      <c r="L27" s="12"/>
      <c r="M27" s="30" t="str">
        <f t="shared" si="0"/>
        <v>F</v>
      </c>
      <c r="N27" s="30" t="str">
        <f t="shared" si="1"/>
        <v>0,0</v>
      </c>
      <c r="O27" s="13"/>
      <c r="P27" s="31" t="str">
        <f t="shared" si="2"/>
        <v>HỎNG</v>
      </c>
      <c r="Q27" s="10"/>
    </row>
    <row r="28" spans="1:17" ht="18.75">
      <c r="A28" s="18">
        <v>16</v>
      </c>
      <c r="B28" s="49" t="s">
        <v>95</v>
      </c>
      <c r="C28" s="49" t="s">
        <v>96</v>
      </c>
      <c r="D28" s="29" t="s">
        <v>97</v>
      </c>
      <c r="E28" s="21"/>
      <c r="F28" s="21"/>
      <c r="G28" s="21"/>
      <c r="H28" s="13"/>
      <c r="I28" s="13"/>
      <c r="J28" s="13"/>
      <c r="K28" s="13"/>
      <c r="L28" s="12"/>
      <c r="M28" s="30" t="str">
        <f t="shared" si="0"/>
        <v>F</v>
      </c>
      <c r="N28" s="30" t="str">
        <f t="shared" si="1"/>
        <v>0,0</v>
      </c>
      <c r="O28" s="13"/>
      <c r="P28" s="31" t="str">
        <f t="shared" si="2"/>
        <v>HỎNG</v>
      </c>
      <c r="Q28" s="7"/>
    </row>
    <row r="29" spans="1:17" ht="18.75">
      <c r="A29" s="18">
        <v>17</v>
      </c>
      <c r="B29" s="49" t="s">
        <v>112</v>
      </c>
      <c r="C29" s="49" t="s">
        <v>113</v>
      </c>
      <c r="D29" s="28" t="s">
        <v>114</v>
      </c>
      <c r="E29" s="21"/>
      <c r="F29" s="21"/>
      <c r="G29" s="21"/>
      <c r="H29" s="13"/>
      <c r="I29" s="13"/>
      <c r="J29" s="13"/>
      <c r="K29" s="13"/>
      <c r="L29" s="12"/>
      <c r="M29" s="30" t="str">
        <f t="shared" si="0"/>
        <v>F</v>
      </c>
      <c r="N29" s="30" t="str">
        <f t="shared" si="1"/>
        <v>0,0</v>
      </c>
      <c r="O29" s="13"/>
      <c r="P29" s="31" t="str">
        <f t="shared" si="2"/>
        <v>HỎNG</v>
      </c>
      <c r="Q29" s="7"/>
    </row>
    <row r="30" spans="1:17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21"/>
      <c r="H30" s="13"/>
      <c r="I30" s="13"/>
      <c r="J30" s="13"/>
      <c r="K30" s="13"/>
      <c r="L30" s="12"/>
      <c r="M30" s="30" t="str">
        <f t="shared" si="0"/>
        <v>F</v>
      </c>
      <c r="N30" s="30" t="str">
        <f t="shared" si="1"/>
        <v>0,0</v>
      </c>
      <c r="O30" s="13"/>
      <c r="P30" s="31" t="str">
        <f t="shared" si="2"/>
        <v>HỎNG</v>
      </c>
      <c r="Q30" s="7"/>
    </row>
    <row r="31" spans="1:17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</row>
    <row r="32" spans="1:17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11"/>
    </row>
  </sheetData>
  <mergeCells count="28">
    <mergeCell ref="A1:E1"/>
    <mergeCell ref="G1:L1"/>
    <mergeCell ref="A2:E2"/>
    <mergeCell ref="G2:L2"/>
    <mergeCell ref="A5:E5"/>
    <mergeCell ref="G5:N5"/>
    <mergeCell ref="A6:E6"/>
    <mergeCell ref="G7:N7"/>
    <mergeCell ref="A10:A12"/>
    <mergeCell ref="B10:C12"/>
    <mergeCell ref="D10:D12"/>
    <mergeCell ref="G6:Q6"/>
    <mergeCell ref="A37:C37"/>
    <mergeCell ref="D37:E37"/>
    <mergeCell ref="G37:L37"/>
    <mergeCell ref="E10:H10"/>
    <mergeCell ref="I10:J10"/>
    <mergeCell ref="K10:K12"/>
    <mergeCell ref="L10:N10"/>
    <mergeCell ref="I11:I12"/>
    <mergeCell ref="A32:C32"/>
    <mergeCell ref="D32:E32"/>
    <mergeCell ref="G32:L32"/>
    <mergeCell ref="O10:O12"/>
    <mergeCell ref="E11:H11"/>
    <mergeCell ref="J11:J12"/>
    <mergeCell ref="L11:L12"/>
    <mergeCell ref="M11:N11"/>
  </mergeCells>
  <pageMargins left="0.2" right="0.21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7"/>
      <c r="N4" s="7"/>
    </row>
    <row r="5" spans="1:17" ht="15.75">
      <c r="A5" s="116" t="s">
        <v>104</v>
      </c>
      <c r="B5" s="116"/>
      <c r="C5" s="116"/>
      <c r="D5" s="116"/>
      <c r="E5" s="116"/>
      <c r="F5" s="46"/>
      <c r="G5" s="103" t="s">
        <v>45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44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43" t="s">
        <v>19</v>
      </c>
      <c r="H12" s="14" t="s">
        <v>20</v>
      </c>
      <c r="I12" s="98"/>
      <c r="J12" s="42" t="s">
        <v>21</v>
      </c>
      <c r="K12" s="42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/>
      <c r="J13" s="30" t="str">
        <f>IF(I13&gt;=8.5,"A",IF(I13&gt;=7.8,"B+",IF(I13&gt;=7,"B",IF(I13&gt;=6.3,"C+",IF(I13&gt;=5.5,"C",IF(I13&gt;=4.8,"D+",IF(I13&gt;=4,"D",IF(I13&gt;=3,"F+","F"))))))))</f>
        <v>F</v>
      </c>
      <c r="K13" s="30" t="str">
        <f>IF(J13="A","4,0",IF(J13="B+","3,5",IF(J13="B","3,0",IF(J13="C+","2,5",IF(J13="C","2,0",IF(J13="D+","1,5",IF(J13="D","1,0",IF(J13="F+","0,5","0,0"))))))))</f>
        <v>0,0</v>
      </c>
      <c r="L13" s="13"/>
      <c r="M13" s="31" t="str">
        <f>IF(K13&gt;="1,0","ĐẠT",IF(K13&lt;"1,0","HỎNG",))</f>
        <v>HỎNG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/>
      <c r="J14" s="30" t="str">
        <f t="shared" ref="J14:J30" si="0">IF(I14&gt;=8.5,"A",IF(I14&gt;=7.8,"B+",IF(I14&gt;=7,"B",IF(I14&gt;=6.3,"C+",IF(I14&gt;=5.5,"C",IF(I14&gt;=4.8,"D+",IF(I14&gt;=4,"D",IF(I14&gt;=3,"F+","F"))))))))</f>
        <v>F</v>
      </c>
      <c r="K14" s="30" t="str">
        <f t="shared" ref="K14:K30" si="1">IF(J14="A","4,0",IF(J14="B+","3,5",IF(J14="B","3,0",IF(J14="C+","2,5",IF(J14="C","2,0",IF(J14="D+","1,5",IF(J14="D","1,0",IF(J14="F+","0,5","0,0"))))))))</f>
        <v>0,0</v>
      </c>
      <c r="L14" s="13"/>
      <c r="M14" s="31" t="str">
        <f t="shared" ref="M14:M30" si="2">IF(K14&gt;="1,0","ĐẠT",IF(K14&lt;"1,0","HỎNG",))</f>
        <v>HỎNG</v>
      </c>
      <c r="N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13"/>
      <c r="H15" s="13"/>
      <c r="I15" s="12"/>
      <c r="J15" s="30" t="str">
        <f t="shared" si="0"/>
        <v>F</v>
      </c>
      <c r="K15" s="30" t="str">
        <f t="shared" si="1"/>
        <v>0,0</v>
      </c>
      <c r="L15" s="13"/>
      <c r="M15" s="31" t="str">
        <f t="shared" si="2"/>
        <v>HỎNG</v>
      </c>
      <c r="N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/>
      <c r="J16" s="30" t="str">
        <f t="shared" si="0"/>
        <v>F</v>
      </c>
      <c r="K16" s="30" t="str">
        <f t="shared" si="1"/>
        <v>0,0</v>
      </c>
      <c r="L16" s="13"/>
      <c r="M16" s="31" t="str">
        <f t="shared" si="2"/>
        <v>HỎNG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13"/>
      <c r="H17" s="13"/>
      <c r="I17" s="12"/>
      <c r="J17" s="30" t="str">
        <f t="shared" si="0"/>
        <v>F</v>
      </c>
      <c r="K17" s="30" t="str">
        <f t="shared" si="1"/>
        <v>0,0</v>
      </c>
      <c r="L17" s="13"/>
      <c r="M17" s="31" t="str">
        <f t="shared" si="2"/>
        <v>HỎNG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/>
      <c r="J18" s="30" t="str">
        <f t="shared" si="0"/>
        <v>F</v>
      </c>
      <c r="K18" s="30" t="str">
        <f t="shared" si="1"/>
        <v>0,0</v>
      </c>
      <c r="L18" s="13"/>
      <c r="M18" s="31" t="str">
        <f t="shared" si="2"/>
        <v>HỎNG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/>
      <c r="J19" s="30" t="str">
        <f t="shared" si="0"/>
        <v>F</v>
      </c>
      <c r="K19" s="30" t="str">
        <f t="shared" si="1"/>
        <v>0,0</v>
      </c>
      <c r="L19" s="13"/>
      <c r="M19" s="31" t="str">
        <f t="shared" si="2"/>
        <v>HỎNG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/>
      <c r="J20" s="30" t="str">
        <f t="shared" si="0"/>
        <v>F</v>
      </c>
      <c r="K20" s="30" t="str">
        <f t="shared" si="1"/>
        <v>0,0</v>
      </c>
      <c r="L20" s="13"/>
      <c r="M20" s="31" t="str">
        <f t="shared" si="2"/>
        <v>HỎNG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/>
      <c r="J21" s="30" t="str">
        <f t="shared" si="0"/>
        <v>F</v>
      </c>
      <c r="K21" s="30" t="str">
        <f t="shared" si="1"/>
        <v>0,0</v>
      </c>
      <c r="L21" s="13"/>
      <c r="M21" s="31" t="str">
        <f t="shared" si="2"/>
        <v>HỎNG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13"/>
      <c r="H22" s="13"/>
      <c r="I22" s="12"/>
      <c r="J22" s="30" t="str">
        <f t="shared" si="0"/>
        <v>F</v>
      </c>
      <c r="K22" s="30" t="str">
        <f t="shared" si="1"/>
        <v>0,0</v>
      </c>
      <c r="L22" s="13"/>
      <c r="M22" s="31" t="str">
        <f t="shared" si="2"/>
        <v>HỎNG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/>
      <c r="J23" s="30" t="str">
        <f t="shared" si="0"/>
        <v>F</v>
      </c>
      <c r="K23" s="30" t="str">
        <f t="shared" si="1"/>
        <v>0,0</v>
      </c>
      <c r="L23" s="13"/>
      <c r="M23" s="31" t="str">
        <f t="shared" si="2"/>
        <v>HỎNG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/>
      <c r="J24" s="30" t="str">
        <f t="shared" si="0"/>
        <v>F</v>
      </c>
      <c r="K24" s="30" t="str">
        <f t="shared" si="1"/>
        <v>0,0</v>
      </c>
      <c r="L24" s="13"/>
      <c r="M24" s="31" t="str">
        <f t="shared" si="2"/>
        <v>HỎNG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/>
      <c r="J25" s="30" t="str">
        <f t="shared" si="0"/>
        <v>F</v>
      </c>
      <c r="K25" s="30" t="str">
        <f t="shared" si="1"/>
        <v>0,0</v>
      </c>
      <c r="L25" s="13"/>
      <c r="M25" s="31" t="str">
        <f t="shared" si="2"/>
        <v>HỎNG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/>
      <c r="J26" s="30" t="str">
        <f t="shared" si="0"/>
        <v>F</v>
      </c>
      <c r="K26" s="30" t="str">
        <f t="shared" si="1"/>
        <v>0,0</v>
      </c>
      <c r="L26" s="13"/>
      <c r="M26" s="31" t="str">
        <f t="shared" si="2"/>
        <v>HỎNG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/>
      <c r="J27" s="30" t="str">
        <f t="shared" si="0"/>
        <v>F</v>
      </c>
      <c r="K27" s="30" t="str">
        <f t="shared" si="1"/>
        <v>0,0</v>
      </c>
      <c r="L27" s="13"/>
      <c r="M27" s="31" t="str">
        <f t="shared" si="2"/>
        <v>HỎNG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/>
      <c r="J28" s="30" t="str">
        <f t="shared" si="0"/>
        <v>F</v>
      </c>
      <c r="K28" s="30" t="str">
        <f t="shared" si="1"/>
        <v>0,0</v>
      </c>
      <c r="L28" s="13"/>
      <c r="M28" s="31" t="str">
        <f t="shared" si="2"/>
        <v>HỎNG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/>
      <c r="G29" s="13"/>
      <c r="H29" s="13"/>
      <c r="I29" s="12"/>
      <c r="J29" s="30" t="str">
        <f t="shared" si="0"/>
        <v>F</v>
      </c>
      <c r="K29" s="30" t="str">
        <f t="shared" si="1"/>
        <v>0,0</v>
      </c>
      <c r="L29" s="13"/>
      <c r="M29" s="31" t="str">
        <f t="shared" si="2"/>
        <v>HỎNG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/>
      <c r="J30" s="30" t="str">
        <f t="shared" si="0"/>
        <v>F</v>
      </c>
      <c r="K30" s="30" t="str">
        <f t="shared" si="1"/>
        <v>0,0</v>
      </c>
      <c r="L30" s="13"/>
      <c r="M30" s="31" t="str">
        <f t="shared" si="2"/>
        <v>HỎNG</v>
      </c>
    </row>
    <row r="31" spans="1:14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1:E1"/>
    <mergeCell ref="G1:L1"/>
    <mergeCell ref="A2:E2"/>
    <mergeCell ref="G2:L2"/>
    <mergeCell ref="A5:E5"/>
    <mergeCell ref="G5:N5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37:C37"/>
    <mergeCell ref="D37:E37"/>
    <mergeCell ref="G37:L37"/>
    <mergeCell ref="I11:I12"/>
    <mergeCell ref="J11:K11"/>
    <mergeCell ref="A32:C32"/>
    <mergeCell ref="D32:E32"/>
    <mergeCell ref="G32:L32"/>
  </mergeCells>
  <pageMargins left="0.2" right="0.21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7"/>
      <c r="N4" s="7"/>
    </row>
    <row r="5" spans="1:17" ht="15.75">
      <c r="A5" s="116" t="s">
        <v>105</v>
      </c>
      <c r="B5" s="116"/>
      <c r="C5" s="116"/>
      <c r="D5" s="116"/>
      <c r="E5" s="116"/>
      <c r="F5" s="46"/>
      <c r="G5" s="103" t="s">
        <v>52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44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43" t="s">
        <v>19</v>
      </c>
      <c r="H12" s="14" t="s">
        <v>20</v>
      </c>
      <c r="I12" s="98"/>
      <c r="J12" s="42" t="s">
        <v>21</v>
      </c>
      <c r="K12" s="42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/>
      <c r="J13" s="30" t="str">
        <f>IF(I13&gt;=8.5,"A",IF(I13&gt;=7.8,"B+",IF(I13&gt;=7,"B",IF(I13&gt;=6.3,"C+",IF(I13&gt;=5.5,"C",IF(I13&gt;=4.8,"D+",IF(I13&gt;=4,"D",IF(I13&gt;=3,"F+","F"))))))))</f>
        <v>F</v>
      </c>
      <c r="K13" s="30" t="str">
        <f>IF(J13="A","4,0",IF(J13="B+","3,5",IF(J13="B","3,0",IF(J13="C+","2,5",IF(J13="C","2,0",IF(J13="D+","1,5",IF(J13="D","1,0",IF(J13="F+","0,5","0,0"))))))))</f>
        <v>0,0</v>
      </c>
      <c r="L13" s="13"/>
      <c r="M13" s="31" t="str">
        <f>IF(K13&gt;="1,0","ĐẠT",IF(K13&lt;"1,0","HỎNG",))</f>
        <v>HỎNG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/>
      <c r="J14" s="30" t="str">
        <f t="shared" ref="J14:J30" si="0">IF(I14&gt;=8.5,"A",IF(I14&gt;=7.8,"B+",IF(I14&gt;=7,"B",IF(I14&gt;=6.3,"C+",IF(I14&gt;=5.5,"C",IF(I14&gt;=4.8,"D+",IF(I14&gt;=4,"D",IF(I14&gt;=3,"F+","F"))))))))</f>
        <v>F</v>
      </c>
      <c r="K14" s="30" t="str">
        <f t="shared" ref="K14:K30" si="1">IF(J14="A","4,0",IF(J14="B+","3,5",IF(J14="B","3,0",IF(J14="C+","2,5",IF(J14="C","2,0",IF(J14="D+","1,5",IF(J14="D","1,0",IF(J14="F+","0,5","0,0"))))))))</f>
        <v>0,0</v>
      </c>
      <c r="L14" s="13"/>
      <c r="M14" s="31" t="str">
        <f t="shared" ref="M14:M30" si="2">IF(K14&gt;="1,0","ĐẠT",IF(K14&lt;"1,0","HỎNG",))</f>
        <v>HỎNG</v>
      </c>
      <c r="N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13"/>
      <c r="H15" s="13"/>
      <c r="I15" s="12"/>
      <c r="J15" s="30" t="str">
        <f t="shared" si="0"/>
        <v>F</v>
      </c>
      <c r="K15" s="30" t="str">
        <f t="shared" si="1"/>
        <v>0,0</v>
      </c>
      <c r="L15" s="13"/>
      <c r="M15" s="31" t="str">
        <f t="shared" si="2"/>
        <v>HỎNG</v>
      </c>
      <c r="N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/>
      <c r="J16" s="30" t="str">
        <f t="shared" si="0"/>
        <v>F</v>
      </c>
      <c r="K16" s="30" t="str">
        <f t="shared" si="1"/>
        <v>0,0</v>
      </c>
      <c r="L16" s="13"/>
      <c r="M16" s="31" t="str">
        <f t="shared" si="2"/>
        <v>HỎNG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13"/>
      <c r="H17" s="13"/>
      <c r="I17" s="12"/>
      <c r="J17" s="30" t="str">
        <f t="shared" si="0"/>
        <v>F</v>
      </c>
      <c r="K17" s="30" t="str">
        <f t="shared" si="1"/>
        <v>0,0</v>
      </c>
      <c r="L17" s="13"/>
      <c r="M17" s="31" t="str">
        <f t="shared" si="2"/>
        <v>HỎNG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/>
      <c r="J18" s="30" t="str">
        <f t="shared" si="0"/>
        <v>F</v>
      </c>
      <c r="K18" s="30" t="str">
        <f t="shared" si="1"/>
        <v>0,0</v>
      </c>
      <c r="L18" s="13"/>
      <c r="M18" s="31" t="str">
        <f t="shared" si="2"/>
        <v>HỎNG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/>
      <c r="J19" s="30" t="str">
        <f t="shared" si="0"/>
        <v>F</v>
      </c>
      <c r="K19" s="30" t="str">
        <f t="shared" si="1"/>
        <v>0,0</v>
      </c>
      <c r="L19" s="13"/>
      <c r="M19" s="31" t="str">
        <f t="shared" si="2"/>
        <v>HỎNG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/>
      <c r="J20" s="30" t="str">
        <f t="shared" si="0"/>
        <v>F</v>
      </c>
      <c r="K20" s="30" t="str">
        <f t="shared" si="1"/>
        <v>0,0</v>
      </c>
      <c r="L20" s="13"/>
      <c r="M20" s="31" t="str">
        <f t="shared" si="2"/>
        <v>HỎNG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/>
      <c r="J21" s="30" t="str">
        <f t="shared" si="0"/>
        <v>F</v>
      </c>
      <c r="K21" s="30" t="str">
        <f t="shared" si="1"/>
        <v>0,0</v>
      </c>
      <c r="L21" s="13"/>
      <c r="M21" s="31" t="str">
        <f t="shared" si="2"/>
        <v>HỎNG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13"/>
      <c r="H22" s="13"/>
      <c r="I22" s="12"/>
      <c r="J22" s="30" t="str">
        <f t="shared" si="0"/>
        <v>F</v>
      </c>
      <c r="K22" s="30" t="str">
        <f t="shared" si="1"/>
        <v>0,0</v>
      </c>
      <c r="L22" s="13"/>
      <c r="M22" s="31" t="str">
        <f t="shared" si="2"/>
        <v>HỎNG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/>
      <c r="J23" s="30" t="str">
        <f t="shared" si="0"/>
        <v>F</v>
      </c>
      <c r="K23" s="30" t="str">
        <f t="shared" si="1"/>
        <v>0,0</v>
      </c>
      <c r="L23" s="13"/>
      <c r="M23" s="31" t="str">
        <f t="shared" si="2"/>
        <v>HỎNG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/>
      <c r="J24" s="30" t="str">
        <f t="shared" si="0"/>
        <v>F</v>
      </c>
      <c r="K24" s="30" t="str">
        <f t="shared" si="1"/>
        <v>0,0</v>
      </c>
      <c r="L24" s="13"/>
      <c r="M24" s="31" t="str">
        <f t="shared" si="2"/>
        <v>HỎNG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/>
      <c r="J25" s="30" t="str">
        <f t="shared" si="0"/>
        <v>F</v>
      </c>
      <c r="K25" s="30" t="str">
        <f t="shared" si="1"/>
        <v>0,0</v>
      </c>
      <c r="L25" s="13"/>
      <c r="M25" s="31" t="str">
        <f t="shared" si="2"/>
        <v>HỎNG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/>
      <c r="J26" s="30" t="str">
        <f t="shared" si="0"/>
        <v>F</v>
      </c>
      <c r="K26" s="30" t="str">
        <f t="shared" si="1"/>
        <v>0,0</v>
      </c>
      <c r="L26" s="13"/>
      <c r="M26" s="31" t="str">
        <f t="shared" si="2"/>
        <v>HỎNG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/>
      <c r="J27" s="30" t="str">
        <f t="shared" si="0"/>
        <v>F</v>
      </c>
      <c r="K27" s="30" t="str">
        <f t="shared" si="1"/>
        <v>0,0</v>
      </c>
      <c r="L27" s="13"/>
      <c r="M27" s="31" t="str">
        <f t="shared" si="2"/>
        <v>HỎNG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/>
      <c r="J28" s="30" t="str">
        <f t="shared" si="0"/>
        <v>F</v>
      </c>
      <c r="K28" s="30" t="str">
        <f t="shared" si="1"/>
        <v>0,0</v>
      </c>
      <c r="L28" s="13"/>
      <c r="M28" s="31" t="str">
        <f t="shared" si="2"/>
        <v>HỎNG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/>
      <c r="G29" s="13"/>
      <c r="H29" s="13"/>
      <c r="I29" s="12"/>
      <c r="J29" s="30" t="str">
        <f t="shared" si="0"/>
        <v>F</v>
      </c>
      <c r="K29" s="30" t="str">
        <f t="shared" si="1"/>
        <v>0,0</v>
      </c>
      <c r="L29" s="13"/>
      <c r="M29" s="31" t="str">
        <f t="shared" si="2"/>
        <v>HỎNG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/>
      <c r="J30" s="30" t="str">
        <f t="shared" si="0"/>
        <v>F</v>
      </c>
      <c r="K30" s="30" t="str">
        <f t="shared" si="1"/>
        <v>0,0</v>
      </c>
      <c r="L30" s="13"/>
      <c r="M30" s="31" t="str">
        <f t="shared" si="2"/>
        <v>HỎNG</v>
      </c>
    </row>
    <row r="31" spans="1:14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1:E1"/>
    <mergeCell ref="G1:L1"/>
    <mergeCell ref="A2:E2"/>
    <mergeCell ref="G2:L2"/>
    <mergeCell ref="A5:E5"/>
    <mergeCell ref="G5:N5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37:C37"/>
    <mergeCell ref="D37:E37"/>
    <mergeCell ref="G37:L37"/>
    <mergeCell ref="I11:I12"/>
    <mergeCell ref="J11:K11"/>
    <mergeCell ref="A32:C32"/>
    <mergeCell ref="D32:E32"/>
    <mergeCell ref="G32:L32"/>
  </mergeCells>
  <pageMargins left="0.2" right="0.21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19.855468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47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4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47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47"/>
      <c r="H4" s="3"/>
      <c r="I4" s="3"/>
      <c r="J4" s="3"/>
      <c r="K4" s="3"/>
      <c r="L4" s="3"/>
      <c r="M4" s="7"/>
      <c r="N4" s="7"/>
    </row>
    <row r="5" spans="1:17" ht="15.75">
      <c r="A5" s="116" t="s">
        <v>106</v>
      </c>
      <c r="B5" s="116"/>
      <c r="C5" s="116"/>
      <c r="D5" s="116"/>
      <c r="E5" s="116"/>
      <c r="F5" s="46"/>
      <c r="G5" s="103" t="s">
        <v>45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4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7">
      <c r="A11" s="104"/>
      <c r="B11" s="107"/>
      <c r="C11" s="108"/>
      <c r="D11" s="104"/>
      <c r="E11" s="111" t="s">
        <v>14</v>
      </c>
      <c r="F11" s="112"/>
      <c r="G11" s="113"/>
      <c r="H11" s="44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7" ht="28.5">
      <c r="A12" s="104"/>
      <c r="B12" s="109"/>
      <c r="C12" s="110"/>
      <c r="D12" s="104"/>
      <c r="E12" s="40" t="s">
        <v>18</v>
      </c>
      <c r="F12" s="32" t="s">
        <v>28</v>
      </c>
      <c r="G12" s="43" t="s">
        <v>19</v>
      </c>
      <c r="H12" s="14" t="s">
        <v>20</v>
      </c>
      <c r="I12" s="98"/>
      <c r="J12" s="42" t="s">
        <v>21</v>
      </c>
      <c r="K12" s="42" t="s">
        <v>22</v>
      </c>
      <c r="L12" s="102"/>
      <c r="M12" s="15"/>
      <c r="N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5.5</v>
      </c>
      <c r="F13" s="20">
        <v>9.5</v>
      </c>
      <c r="G13" s="13">
        <f>ROUND((E13+F13*2)/3,1)</f>
        <v>8.1999999999999993</v>
      </c>
      <c r="H13" s="13">
        <v>9</v>
      </c>
      <c r="I13" s="12">
        <f>ROUND((G13*0.4+H13*0.6),1)</f>
        <v>8.6999999999999993</v>
      </c>
      <c r="J13" s="30" t="str">
        <f>IF(I13&gt;=8.5,"A",IF(I13&gt;=7.8,"B+",IF(I13&gt;=7,"B",IF(I13&gt;=6.3,"C+",IF(I13&gt;=5.5,"C",IF(I13&gt;=4.8,"D+",IF(I13&gt;=4,"D",IF(I13&gt;=3,"F+","F"))))))))</f>
        <v>A</v>
      </c>
      <c r="K13" s="30" t="str">
        <f>IF(J13="A","4,0",IF(J13="B+","3,5",IF(J13="B","3,0",IF(J13="C+","2,5",IF(J13="C","2,0",IF(J13="D+","1,5",IF(J13="D","1,0",IF(J13="F+","0,5","0,0"))))))))</f>
        <v>4,0</v>
      </c>
      <c r="L13" s="13"/>
      <c r="M13" s="31" t="str">
        <f>IF(K13&gt;="1,0","ĐẠT",IF(K13&lt;"1,0","HỎNG",))</f>
        <v>ĐẠT</v>
      </c>
      <c r="N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7</v>
      </c>
      <c r="F14" s="20">
        <v>9</v>
      </c>
      <c r="G14" s="13">
        <f t="shared" ref="G14:G29" si="0">ROUND((E14+F14*2)/3,1)</f>
        <v>8.3000000000000007</v>
      </c>
      <c r="H14" s="13">
        <v>7</v>
      </c>
      <c r="I14" s="12">
        <f t="shared" ref="I14:I29" si="1">ROUND((G14*0.4+H14*0.6),1)</f>
        <v>7.5</v>
      </c>
      <c r="J14" s="30" t="str">
        <f t="shared" ref="J14:J30" si="2">IF(I14&gt;=8.5,"A",IF(I14&gt;=7.8,"B+",IF(I14&gt;=7,"B",IF(I14&gt;=6.3,"C+",IF(I14&gt;=5.5,"C",IF(I14&gt;=4.8,"D+",IF(I14&gt;=4,"D",IF(I14&gt;=3,"F+","F"))))))))</f>
        <v>B</v>
      </c>
      <c r="K14" s="30" t="str">
        <f t="shared" ref="K14:K30" si="3">IF(J14="A","4,0",IF(J14="B+","3,5",IF(J14="B","3,0",IF(J14="C+","2,5",IF(J14="C","2,0",IF(J14="D+","1,5",IF(J14="D","1,0",IF(J14="F+","0,5","0,0"))))))))</f>
        <v>3,0</v>
      </c>
      <c r="L14" s="13"/>
      <c r="M14" s="31" t="str">
        <f t="shared" ref="M14:M30" si="4">IF(K14&gt;="1,0","ĐẠT",IF(K14&lt;"1,0","HỎNG",))</f>
        <v>ĐẠT</v>
      </c>
      <c r="N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9</v>
      </c>
      <c r="F15" s="21">
        <v>6.5</v>
      </c>
      <c r="G15" s="13">
        <f t="shared" si="0"/>
        <v>7.3</v>
      </c>
      <c r="H15" s="13">
        <v>7</v>
      </c>
      <c r="I15" s="12">
        <f t="shared" si="1"/>
        <v>7.1</v>
      </c>
      <c r="J15" s="30" t="str">
        <f t="shared" si="2"/>
        <v>B</v>
      </c>
      <c r="K15" s="30" t="str">
        <f t="shared" si="3"/>
        <v>3,0</v>
      </c>
      <c r="L15" s="13"/>
      <c r="M15" s="31" t="str">
        <f t="shared" si="4"/>
        <v>ĐẠT</v>
      </c>
      <c r="N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9.5</v>
      </c>
      <c r="F16" s="20">
        <v>6.5</v>
      </c>
      <c r="G16" s="13">
        <f t="shared" si="0"/>
        <v>7.5</v>
      </c>
      <c r="H16" s="13">
        <v>7.5</v>
      </c>
      <c r="I16" s="12">
        <f t="shared" si="1"/>
        <v>7.5</v>
      </c>
      <c r="J16" s="30" t="str">
        <f t="shared" si="2"/>
        <v>B</v>
      </c>
      <c r="K16" s="30" t="str">
        <f t="shared" si="3"/>
        <v>3,0</v>
      </c>
      <c r="L16" s="13"/>
      <c r="M16" s="31" t="str">
        <f t="shared" si="4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8.5</v>
      </c>
      <c r="F17" s="20">
        <v>9</v>
      </c>
      <c r="G17" s="13">
        <f t="shared" si="0"/>
        <v>8.8000000000000007</v>
      </c>
      <c r="H17" s="13">
        <v>7.5</v>
      </c>
      <c r="I17" s="12">
        <f t="shared" si="1"/>
        <v>8</v>
      </c>
      <c r="J17" s="30" t="str">
        <f t="shared" si="2"/>
        <v>B+</v>
      </c>
      <c r="K17" s="30" t="str">
        <f t="shared" si="3"/>
        <v>3,5</v>
      </c>
      <c r="L17" s="13"/>
      <c r="M17" s="31" t="str">
        <f t="shared" si="4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6</v>
      </c>
      <c r="F18" s="20">
        <v>5</v>
      </c>
      <c r="G18" s="13">
        <f t="shared" si="0"/>
        <v>5.3</v>
      </c>
      <c r="H18" s="13">
        <v>6</v>
      </c>
      <c r="I18" s="12">
        <f t="shared" si="1"/>
        <v>5.7</v>
      </c>
      <c r="J18" s="30" t="str">
        <f t="shared" si="2"/>
        <v>C</v>
      </c>
      <c r="K18" s="30" t="str">
        <f t="shared" si="3"/>
        <v>2,0</v>
      </c>
      <c r="L18" s="13"/>
      <c r="M18" s="31" t="str">
        <f t="shared" si="4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9</v>
      </c>
      <c r="F19" s="20">
        <v>8.5</v>
      </c>
      <c r="G19" s="13">
        <f t="shared" si="0"/>
        <v>8.6999999999999993</v>
      </c>
      <c r="H19" s="13">
        <v>7.5</v>
      </c>
      <c r="I19" s="12">
        <f t="shared" si="1"/>
        <v>8</v>
      </c>
      <c r="J19" s="30" t="str">
        <f t="shared" si="2"/>
        <v>B+</v>
      </c>
      <c r="K19" s="30" t="str">
        <f t="shared" si="3"/>
        <v>3,5</v>
      </c>
      <c r="L19" s="13"/>
      <c r="M19" s="31" t="str">
        <f t="shared" si="4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0</v>
      </c>
      <c r="F20" s="20">
        <v>5.5</v>
      </c>
      <c r="G20" s="13">
        <f t="shared" si="0"/>
        <v>3.7</v>
      </c>
      <c r="H20" s="13">
        <v>8.5</v>
      </c>
      <c r="I20" s="12">
        <f t="shared" si="1"/>
        <v>6.6</v>
      </c>
      <c r="J20" s="30" t="str">
        <f t="shared" si="2"/>
        <v>C+</v>
      </c>
      <c r="K20" s="30" t="str">
        <f t="shared" si="3"/>
        <v>2,5</v>
      </c>
      <c r="L20" s="13"/>
      <c r="M20" s="31" t="str">
        <f t="shared" si="4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9</v>
      </c>
      <c r="F21" s="20">
        <v>5.5</v>
      </c>
      <c r="G21" s="13">
        <f t="shared" si="0"/>
        <v>6.7</v>
      </c>
      <c r="H21" s="13">
        <v>8</v>
      </c>
      <c r="I21" s="12">
        <f t="shared" si="1"/>
        <v>7.5</v>
      </c>
      <c r="J21" s="30" t="str">
        <f t="shared" si="2"/>
        <v>B</v>
      </c>
      <c r="K21" s="30" t="str">
        <f t="shared" si="3"/>
        <v>3,0</v>
      </c>
      <c r="L21" s="13"/>
      <c r="M21" s="31" t="str">
        <f t="shared" si="4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13"/>
      <c r="H22" s="13"/>
      <c r="I22" s="12">
        <v>7</v>
      </c>
      <c r="J22" s="30" t="str">
        <f t="shared" si="2"/>
        <v>B</v>
      </c>
      <c r="K22" s="30" t="str">
        <f t="shared" si="3"/>
        <v>3,0</v>
      </c>
      <c r="L22" s="13"/>
      <c r="M22" s="31" t="str">
        <f t="shared" si="4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10</v>
      </c>
      <c r="F23" s="20">
        <v>8.5</v>
      </c>
      <c r="G23" s="13">
        <f t="shared" si="0"/>
        <v>9</v>
      </c>
      <c r="H23" s="13">
        <v>8.5</v>
      </c>
      <c r="I23" s="12">
        <f t="shared" si="1"/>
        <v>8.6999999999999993</v>
      </c>
      <c r="J23" s="30" t="str">
        <f t="shared" si="2"/>
        <v>A</v>
      </c>
      <c r="K23" s="30" t="str">
        <f t="shared" si="3"/>
        <v>4,0</v>
      </c>
      <c r="L23" s="13"/>
      <c r="M23" s="31" t="str">
        <f t="shared" si="4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7.5</v>
      </c>
      <c r="F24" s="20">
        <v>8</v>
      </c>
      <c r="G24" s="13">
        <f t="shared" si="0"/>
        <v>7.8</v>
      </c>
      <c r="H24" s="13">
        <v>7.5</v>
      </c>
      <c r="I24" s="12">
        <f t="shared" si="1"/>
        <v>7.6</v>
      </c>
      <c r="J24" s="30" t="str">
        <f t="shared" si="2"/>
        <v>B</v>
      </c>
      <c r="K24" s="30" t="str">
        <f t="shared" si="3"/>
        <v>3,0</v>
      </c>
      <c r="L24" s="13"/>
      <c r="M24" s="31" t="str">
        <f t="shared" si="4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5</v>
      </c>
      <c r="F25" s="20">
        <v>6.5</v>
      </c>
      <c r="G25" s="13">
        <f t="shared" si="0"/>
        <v>6</v>
      </c>
      <c r="H25" s="13">
        <v>7.5</v>
      </c>
      <c r="I25" s="12">
        <f t="shared" si="1"/>
        <v>6.9</v>
      </c>
      <c r="J25" s="30" t="str">
        <f t="shared" si="2"/>
        <v>C+</v>
      </c>
      <c r="K25" s="30" t="str">
        <f t="shared" si="3"/>
        <v>2,5</v>
      </c>
      <c r="L25" s="13"/>
      <c r="M25" s="31" t="str">
        <f t="shared" si="4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8.5</v>
      </c>
      <c r="F26" s="20">
        <v>8.5</v>
      </c>
      <c r="G26" s="13">
        <f t="shared" si="0"/>
        <v>8.5</v>
      </c>
      <c r="H26" s="13">
        <v>7.5</v>
      </c>
      <c r="I26" s="12">
        <f t="shared" si="1"/>
        <v>7.9</v>
      </c>
      <c r="J26" s="30" t="str">
        <f t="shared" si="2"/>
        <v>B+</v>
      </c>
      <c r="K26" s="30" t="str">
        <f t="shared" si="3"/>
        <v>3,5</v>
      </c>
      <c r="L26" s="13"/>
      <c r="M26" s="31" t="str">
        <f t="shared" si="4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>
        <v>8</v>
      </c>
      <c r="F27" s="20">
        <v>5.5</v>
      </c>
      <c r="G27" s="13">
        <f t="shared" si="0"/>
        <v>6.3</v>
      </c>
      <c r="H27" s="13">
        <v>6.5</v>
      </c>
      <c r="I27" s="12">
        <f t="shared" si="1"/>
        <v>6.4</v>
      </c>
      <c r="J27" s="30" t="str">
        <f t="shared" si="2"/>
        <v>C+</v>
      </c>
      <c r="K27" s="30" t="str">
        <f t="shared" si="3"/>
        <v>2,5</v>
      </c>
      <c r="L27" s="13"/>
      <c r="M27" s="31" t="str">
        <f t="shared" si="4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>
        <v>6</v>
      </c>
      <c r="F28" s="20">
        <v>6</v>
      </c>
      <c r="G28" s="13">
        <f t="shared" si="0"/>
        <v>6</v>
      </c>
      <c r="H28" s="13">
        <v>7.5</v>
      </c>
      <c r="I28" s="12">
        <f t="shared" si="1"/>
        <v>6.9</v>
      </c>
      <c r="J28" s="30" t="str">
        <f t="shared" si="2"/>
        <v>C+</v>
      </c>
      <c r="K28" s="30" t="str">
        <f t="shared" si="3"/>
        <v>2,5</v>
      </c>
      <c r="L28" s="13"/>
      <c r="M28" s="31" t="str">
        <f t="shared" si="4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>
        <v>10</v>
      </c>
      <c r="F29" s="20">
        <v>5</v>
      </c>
      <c r="G29" s="13">
        <f t="shared" si="0"/>
        <v>6.7</v>
      </c>
      <c r="H29" s="13">
        <v>6</v>
      </c>
      <c r="I29" s="12">
        <f t="shared" si="1"/>
        <v>6.3</v>
      </c>
      <c r="J29" s="30" t="str">
        <f t="shared" si="2"/>
        <v>C+</v>
      </c>
      <c r="K29" s="30" t="str">
        <f t="shared" si="3"/>
        <v>2,5</v>
      </c>
      <c r="L29" s="13"/>
      <c r="M29" s="31" t="str">
        <f t="shared" si="4"/>
        <v>ĐẠT</v>
      </c>
      <c r="N29" s="7"/>
    </row>
    <row r="30" spans="1:14" s="85" customFormat="1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6</v>
      </c>
      <c r="J30" s="82" t="str">
        <f t="shared" si="2"/>
        <v>C</v>
      </c>
      <c r="K30" s="82" t="str">
        <f t="shared" si="3"/>
        <v>2,0</v>
      </c>
      <c r="L30" s="13"/>
      <c r="M30" s="83" t="str">
        <f t="shared" si="4"/>
        <v>ĐẠT</v>
      </c>
    </row>
    <row r="31" spans="1:14" ht="15.75">
      <c r="A31" s="7"/>
      <c r="B31" s="7"/>
      <c r="C31" s="7"/>
      <c r="D31" s="7"/>
      <c r="E31" s="41"/>
      <c r="F31" s="41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41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41"/>
      <c r="F33" s="41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41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1:E1"/>
    <mergeCell ref="G1:L1"/>
    <mergeCell ref="A2:E2"/>
    <mergeCell ref="G2:L2"/>
    <mergeCell ref="A5:E5"/>
    <mergeCell ref="G5:N5"/>
    <mergeCell ref="A6:E6"/>
    <mergeCell ref="G7:N7"/>
    <mergeCell ref="A10:A12"/>
    <mergeCell ref="B10:C12"/>
    <mergeCell ref="D10:D12"/>
    <mergeCell ref="E10:G10"/>
    <mergeCell ref="I10:K10"/>
    <mergeCell ref="L10:L12"/>
    <mergeCell ref="E11:G11"/>
    <mergeCell ref="G6:Q6"/>
    <mergeCell ref="A37:C37"/>
    <mergeCell ref="D37:E37"/>
    <mergeCell ref="G37:L37"/>
    <mergeCell ref="I11:I12"/>
    <mergeCell ref="J11:K11"/>
    <mergeCell ref="A32:C32"/>
    <mergeCell ref="D32:E32"/>
    <mergeCell ref="G32:L32"/>
  </mergeCells>
  <pageMargins left="0.2" right="0.21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workbookViewId="0">
      <selection activeCell="G6" sqref="G6:N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4" ht="15.75">
      <c r="A5" s="116" t="s">
        <v>30</v>
      </c>
      <c r="B5" s="116"/>
      <c r="C5" s="116"/>
      <c r="D5" s="116"/>
      <c r="E5" s="116"/>
      <c r="F5" s="36"/>
      <c r="G5" s="103" t="s">
        <v>39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36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4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>
        <v>4</v>
      </c>
      <c r="J13" s="30" t="str">
        <f>IF(I13&gt;=8.5,"A",IF(I13&gt;=7.8,"B+",IF(I13&gt;=7,"B",IF(I13&gt;=6.3,"C+",IF(I13&gt;=5.5,"C",IF(I13&gt;=4.8,"D+",IF(I13&gt;=4,"D",IF(I13&gt;=3,"F+","F"))))))))</f>
        <v>D</v>
      </c>
      <c r="K13" s="30" t="str">
        <f>IF(J13="A","4,0",IF(J13="B+","3,5",IF(J13="B","3,0",IF(J13="C+","2,5",IF(J13="C","2,0",IF(J13="D+","1,5",IF(J13="D","1,0",IF(J13="F+","0,5","0,0"))))))))</f>
        <v>1,0</v>
      </c>
      <c r="L13" s="13"/>
      <c r="M13" s="31" t="str">
        <f>IF(K13&gt;="1,0","ĐẠT",IF(K13&lt;"1,0","HỎNG",))</f>
        <v>ĐẠT</v>
      </c>
      <c r="N13" s="19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>
        <v>7.8</v>
      </c>
      <c r="J14" s="30" t="str">
        <f t="shared" ref="J14:J30" si="0">IF(I14&gt;=8.5,"A",IF(I14&gt;=7.8,"B+",IF(I14&gt;=7,"B",IF(I14&gt;=6.3,"C+",IF(I14&gt;=5.5,"C",IF(I14&gt;=4.8,"D+",IF(I14&gt;=4,"D",IF(I14&gt;=3,"F+","F"))))))))</f>
        <v>B+</v>
      </c>
      <c r="K14" s="30" t="str">
        <f t="shared" ref="K14:K30" si="1">IF(J14="A","4,0",IF(J14="B+","3,5",IF(J14="B","3,0",IF(J14="C+","2,5",IF(J14="C","2,0",IF(J14="D+","1,5",IF(J14="D","1,0",IF(J14="F+","0,5","0,0"))))))))</f>
        <v>3,5</v>
      </c>
      <c r="L14" s="13"/>
      <c r="M14" s="31" t="str">
        <f t="shared" ref="M14:M30" si="2">IF(K14&gt;="1,0","ĐẠT",IF(K14&lt;"1,0","HỎNG",))</f>
        <v>ĐẠT</v>
      </c>
      <c r="N14" s="15"/>
    </row>
    <row r="15" spans="1:14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13"/>
      <c r="H15" s="13"/>
      <c r="I15" s="12">
        <v>5</v>
      </c>
      <c r="J15" s="30" t="str">
        <f t="shared" si="0"/>
        <v>D+</v>
      </c>
      <c r="K15" s="30" t="str">
        <f t="shared" si="1"/>
        <v>1,5</v>
      </c>
      <c r="L15" s="13"/>
      <c r="M15" s="31" t="str">
        <f t="shared" si="2"/>
        <v>ĐẠT</v>
      </c>
      <c r="N15" s="25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6.8</v>
      </c>
      <c r="J16" s="30" t="str">
        <f t="shared" si="0"/>
        <v>C+</v>
      </c>
      <c r="K16" s="30" t="str">
        <f t="shared" si="1"/>
        <v>2,5</v>
      </c>
      <c r="L16" s="13"/>
      <c r="M16" s="31" t="str">
        <f t="shared" si="2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13"/>
      <c r="H17" s="13"/>
      <c r="I17" s="12">
        <v>7</v>
      </c>
      <c r="J17" s="30" t="str">
        <f t="shared" si="0"/>
        <v>B</v>
      </c>
      <c r="K17" s="30" t="str">
        <f t="shared" si="1"/>
        <v>3,0</v>
      </c>
      <c r="L17" s="13"/>
      <c r="M17" s="31" t="str">
        <f t="shared" si="2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>
        <v>7.3</v>
      </c>
      <c r="J18" s="30" t="str">
        <f t="shared" si="0"/>
        <v>B</v>
      </c>
      <c r="K18" s="30" t="str">
        <f t="shared" si="1"/>
        <v>3,0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9</v>
      </c>
      <c r="J19" s="30" t="str">
        <f t="shared" si="0"/>
        <v>A</v>
      </c>
      <c r="K19" s="30" t="str">
        <f t="shared" si="1"/>
        <v>4,0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8</v>
      </c>
      <c r="J20" s="30" t="str">
        <f t="shared" si="0"/>
        <v>B+</v>
      </c>
      <c r="K20" s="30" t="str">
        <f t="shared" si="1"/>
        <v>3,5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>
        <v>8</v>
      </c>
      <c r="J21" s="30" t="str">
        <f t="shared" si="0"/>
        <v>B+</v>
      </c>
      <c r="K21" s="30" t="str">
        <f t="shared" si="1"/>
        <v>3,5</v>
      </c>
      <c r="L21" s="13"/>
      <c r="M21" s="31" t="str">
        <f t="shared" si="2"/>
        <v>ĐẠT</v>
      </c>
      <c r="N21" s="25"/>
    </row>
    <row r="22" spans="1:14" s="74" customFormat="1" ht="18.75">
      <c r="A22" s="63">
        <v>10</v>
      </c>
      <c r="B22" s="64" t="s">
        <v>77</v>
      </c>
      <c r="C22" s="64" t="s">
        <v>78</v>
      </c>
      <c r="D22" s="65" t="s">
        <v>79</v>
      </c>
      <c r="E22" s="73"/>
      <c r="F22" s="73"/>
      <c r="G22" s="67"/>
      <c r="H22" s="67"/>
      <c r="I22" s="68"/>
      <c r="J22" s="69" t="str">
        <f t="shared" si="0"/>
        <v>F</v>
      </c>
      <c r="K22" s="69" t="str">
        <f t="shared" si="1"/>
        <v>0,0</v>
      </c>
      <c r="L22" s="67"/>
      <c r="M22" s="70" t="str">
        <f t="shared" si="2"/>
        <v>HỎNG</v>
      </c>
      <c r="N22" s="71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10</v>
      </c>
      <c r="J23" s="30" t="str">
        <f t="shared" si="0"/>
        <v>A</v>
      </c>
      <c r="K23" s="30" t="str">
        <f t="shared" si="1"/>
        <v>4,0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>
        <v>5.9</v>
      </c>
      <c r="J24" s="30" t="str">
        <f t="shared" si="0"/>
        <v>C</v>
      </c>
      <c r="K24" s="30" t="str">
        <f t="shared" si="1"/>
        <v>2,0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5.7</v>
      </c>
      <c r="J25" s="30" t="str">
        <f t="shared" si="0"/>
        <v>C</v>
      </c>
      <c r="K25" s="30" t="str">
        <f t="shared" si="1"/>
        <v>2,0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8</v>
      </c>
      <c r="J26" s="30" t="str">
        <f t="shared" si="0"/>
        <v>B+</v>
      </c>
      <c r="K26" s="30" t="str">
        <f t="shared" si="1"/>
        <v>3,5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5</v>
      </c>
      <c r="J27" s="30" t="str">
        <f t="shared" si="0"/>
        <v>D+</v>
      </c>
      <c r="K27" s="30" t="str">
        <f t="shared" si="1"/>
        <v>1,5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5.7</v>
      </c>
      <c r="J28" s="30" t="str">
        <f t="shared" si="0"/>
        <v>C</v>
      </c>
      <c r="K28" s="30" t="str">
        <f t="shared" si="1"/>
        <v>2,0</v>
      </c>
      <c r="L28" s="13"/>
      <c r="M28" s="31" t="str">
        <f t="shared" si="2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/>
      <c r="G29" s="13"/>
      <c r="H29" s="13"/>
      <c r="I29" s="12">
        <v>7</v>
      </c>
      <c r="J29" s="30" t="str">
        <f t="shared" si="0"/>
        <v>B</v>
      </c>
      <c r="K29" s="30" t="str">
        <f t="shared" si="1"/>
        <v>3,0</v>
      </c>
      <c r="L29" s="13"/>
      <c r="M29" s="31" t="str">
        <f t="shared" si="2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6.9</v>
      </c>
      <c r="J30" s="30" t="str">
        <f t="shared" si="0"/>
        <v>C+</v>
      </c>
      <c r="K30" s="30" t="str">
        <f t="shared" si="1"/>
        <v>2,5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6:N6"/>
    <mergeCell ref="G7:N7"/>
    <mergeCell ref="A10:A12"/>
    <mergeCell ref="B10:C12"/>
    <mergeCell ref="D10:D12"/>
    <mergeCell ref="E10:G10"/>
    <mergeCell ref="I10:K10"/>
    <mergeCell ref="L10:L12"/>
    <mergeCell ref="E11:G11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opLeftCell="A3" workbookViewId="0">
      <selection activeCell="G6" sqref="G6:N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4" ht="15.75">
      <c r="A5" s="116" t="s">
        <v>31</v>
      </c>
      <c r="B5" s="116"/>
      <c r="C5" s="116"/>
      <c r="D5" s="116"/>
      <c r="E5" s="116"/>
      <c r="F5" s="36"/>
      <c r="G5" s="103" t="s">
        <v>39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36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4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>
        <v>10</v>
      </c>
      <c r="J13" s="30" t="str">
        <f>IF(I13&gt;=8.5,"A",IF(I13&gt;=7.8,"B+",IF(I13&gt;=7,"B",IF(I13&gt;=6.3,"C+",IF(I13&gt;=5.5,"C",IF(I13&gt;=4.8,"D+",IF(I13&gt;=4,"D",IF(I13&gt;=3,"F+","F"))))))))</f>
        <v>A</v>
      </c>
      <c r="K13" s="30" t="str">
        <f>IF(J13="A","4,0",IF(J13="B+","3,5",IF(J13="B","3,0",IF(J13="C+","2,5",IF(J13="C","2,0",IF(J13="D+","1,5",IF(J13="D","1,0",IF(J13="F+","0,5","0,0"))))))))</f>
        <v>4,0</v>
      </c>
      <c r="L13" s="13"/>
      <c r="M13" s="31" t="str">
        <f>IF(K13&gt;="1,0","ĐẠT",IF(K13&lt;"1,0","HỎNG",))</f>
        <v>ĐẠT</v>
      </c>
      <c r="N13" s="19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>
        <v>5.6</v>
      </c>
      <c r="J14" s="30" t="str">
        <f t="shared" ref="J14:J30" si="0">IF(I14&gt;=8.5,"A",IF(I14&gt;=7.8,"B+",IF(I14&gt;=7,"B",IF(I14&gt;=6.3,"C+",IF(I14&gt;=5.5,"C",IF(I14&gt;=4.8,"D+",IF(I14&gt;=4,"D",IF(I14&gt;=3,"F+","F"))))))))</f>
        <v>C</v>
      </c>
      <c r="K14" s="30" t="str">
        <f t="shared" ref="K14:K30" si="1">IF(J14="A","4,0",IF(J14="B+","3,5",IF(J14="B","3,0",IF(J14="C+","2,5",IF(J14="C","2,0",IF(J14="D+","1,5",IF(J14="D","1,0",IF(J14="F+","0,5","0,0"))))))))</f>
        <v>2,0</v>
      </c>
      <c r="L14" s="13"/>
      <c r="M14" s="31" t="str">
        <f t="shared" ref="M14:M30" si="2">IF(K14&gt;="1,0","ĐẠT",IF(K14&lt;"1,0","HỎNG",))</f>
        <v>ĐẠT</v>
      </c>
      <c r="N14" s="15"/>
    </row>
    <row r="15" spans="1:14" s="72" customFormat="1" ht="18.75">
      <c r="A15" s="63">
        <v>3</v>
      </c>
      <c r="B15" s="64" t="s">
        <v>40</v>
      </c>
      <c r="C15" s="64" t="s">
        <v>58</v>
      </c>
      <c r="D15" s="65" t="s">
        <v>59</v>
      </c>
      <c r="E15" s="66"/>
      <c r="F15" s="66"/>
      <c r="G15" s="67"/>
      <c r="H15" s="67"/>
      <c r="I15" s="68"/>
      <c r="J15" s="69" t="str">
        <f t="shared" si="0"/>
        <v>F</v>
      </c>
      <c r="K15" s="69" t="str">
        <f t="shared" si="1"/>
        <v>0,0</v>
      </c>
      <c r="L15" s="67"/>
      <c r="M15" s="70" t="str">
        <f t="shared" si="2"/>
        <v>HỎNG</v>
      </c>
      <c r="N15" s="71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5.3</v>
      </c>
      <c r="J16" s="30" t="str">
        <f t="shared" si="0"/>
        <v>D+</v>
      </c>
      <c r="K16" s="30" t="str">
        <f t="shared" si="1"/>
        <v>1,5</v>
      </c>
      <c r="L16" s="13"/>
      <c r="M16" s="31" t="str">
        <f t="shared" si="2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13"/>
      <c r="H17" s="13"/>
      <c r="I17" s="12">
        <v>8.5</v>
      </c>
      <c r="J17" s="30" t="str">
        <f t="shared" si="0"/>
        <v>A</v>
      </c>
      <c r="K17" s="30" t="str">
        <f t="shared" si="1"/>
        <v>4,0</v>
      </c>
      <c r="L17" s="13"/>
      <c r="M17" s="31" t="str">
        <f t="shared" si="2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13"/>
      <c r="H18" s="13"/>
      <c r="I18" s="12">
        <v>5.7</v>
      </c>
      <c r="J18" s="30" t="str">
        <f t="shared" si="0"/>
        <v>C</v>
      </c>
      <c r="K18" s="30" t="str">
        <f t="shared" si="1"/>
        <v>2,0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8</v>
      </c>
      <c r="J19" s="30" t="str">
        <f t="shared" si="0"/>
        <v>B+</v>
      </c>
      <c r="K19" s="30" t="str">
        <f t="shared" si="1"/>
        <v>3,5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9.1</v>
      </c>
      <c r="J20" s="30" t="str">
        <f t="shared" si="0"/>
        <v>A</v>
      </c>
      <c r="K20" s="30" t="str">
        <f t="shared" si="1"/>
        <v>4,0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>
        <v>6</v>
      </c>
      <c r="J21" s="30" t="str">
        <f t="shared" si="0"/>
        <v>C</v>
      </c>
      <c r="K21" s="30" t="str">
        <f t="shared" si="1"/>
        <v>2,0</v>
      </c>
      <c r="L21" s="13"/>
      <c r="M21" s="31" t="str">
        <f t="shared" si="2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13"/>
      <c r="H22" s="13"/>
      <c r="I22" s="12">
        <v>7</v>
      </c>
      <c r="J22" s="30" t="str">
        <f t="shared" si="0"/>
        <v>B</v>
      </c>
      <c r="K22" s="30" t="str">
        <f t="shared" si="1"/>
        <v>3,0</v>
      </c>
      <c r="L22" s="13"/>
      <c r="M22" s="31" t="str">
        <f t="shared" si="2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7</v>
      </c>
      <c r="J23" s="30" t="str">
        <f t="shared" si="0"/>
        <v>B</v>
      </c>
      <c r="K23" s="30" t="str">
        <f t="shared" si="1"/>
        <v>3,0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>
        <v>7.2</v>
      </c>
      <c r="J24" s="30" t="str">
        <f t="shared" si="0"/>
        <v>B</v>
      </c>
      <c r="K24" s="30" t="str">
        <f t="shared" si="1"/>
        <v>3,0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5.8</v>
      </c>
      <c r="J25" s="30" t="str">
        <f t="shared" si="0"/>
        <v>C</v>
      </c>
      <c r="K25" s="30" t="str">
        <f t="shared" si="1"/>
        <v>2,0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6.5</v>
      </c>
      <c r="J26" s="30" t="str">
        <f t="shared" si="0"/>
        <v>C+</v>
      </c>
      <c r="K26" s="30" t="str">
        <f t="shared" si="1"/>
        <v>2,5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6</v>
      </c>
      <c r="J27" s="30" t="str">
        <f t="shared" si="0"/>
        <v>C</v>
      </c>
      <c r="K27" s="30" t="str">
        <f t="shared" si="1"/>
        <v>2,0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6.5</v>
      </c>
      <c r="J28" s="30" t="str">
        <f t="shared" si="0"/>
        <v>C+</v>
      </c>
      <c r="K28" s="30" t="str">
        <f t="shared" si="1"/>
        <v>2,5</v>
      </c>
      <c r="L28" s="13"/>
      <c r="M28" s="31" t="str">
        <f t="shared" si="2"/>
        <v>ĐẠT</v>
      </c>
      <c r="N28" s="7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/>
      <c r="G29" s="13"/>
      <c r="H29" s="13"/>
      <c r="I29" s="12">
        <v>8</v>
      </c>
      <c r="J29" s="30" t="str">
        <f t="shared" si="0"/>
        <v>B+</v>
      </c>
      <c r="K29" s="30" t="str">
        <f t="shared" si="1"/>
        <v>3,5</v>
      </c>
      <c r="L29" s="13"/>
      <c r="M29" s="31" t="str">
        <f t="shared" si="2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5.7</v>
      </c>
      <c r="J30" s="30" t="str">
        <f t="shared" si="0"/>
        <v>C</v>
      </c>
      <c r="K30" s="30" t="str">
        <f t="shared" si="1"/>
        <v>2,0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</row>
    <row r="33" spans="1:12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</row>
    <row r="34" spans="1:12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</row>
    <row r="35" spans="1:12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</row>
    <row r="36" spans="1:12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</row>
    <row r="37" spans="1:12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6:N6"/>
    <mergeCell ref="G7:N7"/>
    <mergeCell ref="A10:A12"/>
    <mergeCell ref="B10:C12"/>
    <mergeCell ref="D10:D12"/>
    <mergeCell ref="E10:G10"/>
    <mergeCell ref="I10:K10"/>
    <mergeCell ref="L10:L12"/>
    <mergeCell ref="E11:G11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workbookViewId="0">
      <selection activeCell="G6" sqref="G6:N6"/>
    </sheetView>
  </sheetViews>
  <sheetFormatPr defaultRowHeight="15"/>
  <cols>
    <col min="1" max="1" width="5.140625" customWidth="1"/>
    <col min="2" max="2" width="20.42578125" customWidth="1"/>
    <col min="3" max="3" width="8.140625" customWidth="1"/>
    <col min="4" max="4" width="14.8554687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52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53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52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52"/>
      <c r="H4" s="3"/>
      <c r="I4" s="3"/>
      <c r="J4" s="3"/>
      <c r="K4" s="3"/>
      <c r="L4" s="3"/>
      <c r="M4" s="7"/>
      <c r="N4" s="7"/>
    </row>
    <row r="5" spans="1:14" ht="15.75">
      <c r="A5" s="116" t="s">
        <v>115</v>
      </c>
      <c r="B5" s="116"/>
      <c r="C5" s="116"/>
      <c r="D5" s="116"/>
      <c r="E5" s="116"/>
      <c r="F5" s="54"/>
      <c r="G5" s="103" t="s">
        <v>32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54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55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40" t="s">
        <v>18</v>
      </c>
      <c r="F12" s="32" t="s">
        <v>28</v>
      </c>
      <c r="G12" s="57" t="s">
        <v>19</v>
      </c>
      <c r="H12" s="14" t="s">
        <v>20</v>
      </c>
      <c r="I12" s="98"/>
      <c r="J12" s="56" t="s">
        <v>21</v>
      </c>
      <c r="K12" s="56" t="s">
        <v>22</v>
      </c>
      <c r="L12" s="102"/>
      <c r="M12" s="15"/>
      <c r="N12" s="15"/>
    </row>
    <row r="13" spans="1:14" s="85" customFormat="1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>
        <v>7</v>
      </c>
      <c r="J13" s="82" t="str">
        <f>IF(I13&gt;=8.5,"A",IF(I13&gt;=7.8,"B+",IF(I13&gt;=7,"B",IF(I13&gt;=6.3,"C+",IF(I13&gt;=5.5,"C",IF(I13&gt;=4.8,"D+",IF(I13&gt;=4,"D",IF(I13&gt;=3,"F+","F"))))))))</f>
        <v>B</v>
      </c>
      <c r="K13" s="82" t="str">
        <f>IF(J13="A","4,0",IF(J13="B+","3,5",IF(J13="B","3,0",IF(J13="C+","2,5",IF(J13="C","2,0",IF(J13="D+","1,5",IF(J13="D","1,0",IF(J13="F+","0,5","0,0"))))))))</f>
        <v>3,0</v>
      </c>
      <c r="L13" s="13"/>
      <c r="M13" s="83" t="str">
        <f>IF(K13&gt;="1,0","ĐẠT",IF(K13&lt;"1,0","HỎNG",))</f>
        <v>ĐẠT</v>
      </c>
      <c r="N13" s="84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>
        <v>5</v>
      </c>
      <c r="J14" s="30" t="str">
        <f t="shared" ref="J14:J30" si="0">IF(I14&gt;=8.5,"A",IF(I14&gt;=7.8,"B+",IF(I14&gt;=7,"B",IF(I14&gt;=6.3,"C+",IF(I14&gt;=5.5,"C",IF(I14&gt;=4.8,"D+",IF(I14&gt;=4,"D",IF(I14&gt;=3,"F+","F"))))))))</f>
        <v>D+</v>
      </c>
      <c r="K14" s="30" t="str">
        <f t="shared" ref="K14:K30" si="1">IF(J14="A","4,0",IF(J14="B+","3,5",IF(J14="B","3,0",IF(J14="C+","2,5",IF(J14="C","2,0",IF(J14="D+","1,5",IF(J14="D","1,0",IF(J14="F+","0,5","0,0"))))))))</f>
        <v>1,5</v>
      </c>
      <c r="L14" s="13"/>
      <c r="M14" s="31" t="str">
        <f t="shared" ref="M14:M30" si="2">IF(K14&gt;="1,0","ĐẠT",IF(K14&lt;"1,0","HỎNG",))</f>
        <v>ĐẠT</v>
      </c>
      <c r="N14" s="15"/>
    </row>
    <row r="15" spans="1:14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7</v>
      </c>
      <c r="F15" s="21">
        <v>7</v>
      </c>
      <c r="G15" s="13">
        <v>7</v>
      </c>
      <c r="H15" s="13">
        <v>7</v>
      </c>
      <c r="I15" s="12">
        <v>7</v>
      </c>
      <c r="J15" s="30" t="str">
        <f t="shared" si="0"/>
        <v>B</v>
      </c>
      <c r="K15" s="30" t="str">
        <f t="shared" si="1"/>
        <v>3,0</v>
      </c>
      <c r="L15" s="13"/>
      <c r="M15" s="31" t="str">
        <f t="shared" si="2"/>
        <v>ĐẠT</v>
      </c>
      <c r="N15" s="25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9.5</v>
      </c>
      <c r="J16" s="30" t="str">
        <f t="shared" si="0"/>
        <v>A</v>
      </c>
      <c r="K16" s="30" t="str">
        <f t="shared" si="1"/>
        <v>4,0</v>
      </c>
      <c r="L16" s="13"/>
      <c r="M16" s="31" t="str">
        <f t="shared" si="2"/>
        <v>ĐẠT</v>
      </c>
      <c r="N16" s="15"/>
    </row>
    <row r="17" spans="1:14" s="72" customFormat="1" ht="18.75">
      <c r="A17" s="63">
        <v>5</v>
      </c>
      <c r="B17" s="64" t="s">
        <v>63</v>
      </c>
      <c r="C17" s="64" t="s">
        <v>64</v>
      </c>
      <c r="D17" s="65" t="s">
        <v>65</v>
      </c>
      <c r="E17" s="73"/>
      <c r="F17" s="73"/>
      <c r="G17" s="67"/>
      <c r="H17" s="67"/>
      <c r="I17" s="68"/>
      <c r="J17" s="69" t="str">
        <f t="shared" si="0"/>
        <v>F</v>
      </c>
      <c r="K17" s="69" t="str">
        <f t="shared" si="1"/>
        <v>0,0</v>
      </c>
      <c r="L17" s="67"/>
      <c r="M17" s="70" t="str">
        <f t="shared" si="2"/>
        <v>HỎNG</v>
      </c>
      <c r="N17" s="71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6</v>
      </c>
      <c r="F18" s="20">
        <v>6</v>
      </c>
      <c r="G18" s="13">
        <v>6</v>
      </c>
      <c r="H18" s="13">
        <v>6</v>
      </c>
      <c r="I18" s="12">
        <v>6</v>
      </c>
      <c r="J18" s="30" t="str">
        <f t="shared" si="0"/>
        <v>C</v>
      </c>
      <c r="K18" s="30" t="str">
        <f t="shared" si="1"/>
        <v>2,0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7</v>
      </c>
      <c r="J19" s="30" t="str">
        <f t="shared" si="0"/>
        <v>B</v>
      </c>
      <c r="K19" s="30" t="str">
        <f t="shared" si="1"/>
        <v>3,0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7.2</v>
      </c>
      <c r="J20" s="30" t="str">
        <f t="shared" si="0"/>
        <v>B</v>
      </c>
      <c r="K20" s="30" t="str">
        <f t="shared" si="1"/>
        <v>3,0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>
        <v>7</v>
      </c>
      <c r="J21" s="30" t="str">
        <f t="shared" si="0"/>
        <v>B</v>
      </c>
      <c r="K21" s="30" t="str">
        <f t="shared" si="1"/>
        <v>3,0</v>
      </c>
      <c r="L21" s="13"/>
      <c r="M21" s="31" t="str">
        <f t="shared" si="2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5</v>
      </c>
      <c r="F22" s="20">
        <v>5</v>
      </c>
      <c r="G22" s="13">
        <v>5</v>
      </c>
      <c r="H22" s="13">
        <v>5</v>
      </c>
      <c r="I22" s="12">
        <v>5</v>
      </c>
      <c r="J22" s="30" t="str">
        <f t="shared" si="0"/>
        <v>D+</v>
      </c>
      <c r="K22" s="30" t="str">
        <f t="shared" si="1"/>
        <v>1,5</v>
      </c>
      <c r="L22" s="13"/>
      <c r="M22" s="31" t="str">
        <f t="shared" si="2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7</v>
      </c>
      <c r="J23" s="30" t="str">
        <f t="shared" si="0"/>
        <v>B</v>
      </c>
      <c r="K23" s="30" t="str">
        <f t="shared" si="1"/>
        <v>3,0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>
        <v>7</v>
      </c>
      <c r="J24" s="30" t="str">
        <f t="shared" si="0"/>
        <v>B</v>
      </c>
      <c r="K24" s="30" t="str">
        <f t="shared" si="1"/>
        <v>3,0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7.4</v>
      </c>
      <c r="J25" s="30" t="str">
        <f t="shared" si="0"/>
        <v>B</v>
      </c>
      <c r="K25" s="30" t="str">
        <f t="shared" si="1"/>
        <v>3,0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7.5</v>
      </c>
      <c r="J26" s="30" t="str">
        <f t="shared" si="0"/>
        <v>B</v>
      </c>
      <c r="K26" s="30" t="str">
        <f t="shared" si="1"/>
        <v>3,0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7</v>
      </c>
      <c r="J27" s="30" t="str">
        <f t="shared" si="0"/>
        <v>B</v>
      </c>
      <c r="K27" s="30" t="str">
        <f t="shared" si="1"/>
        <v>3,0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5.7</v>
      </c>
      <c r="J28" s="30" t="str">
        <f t="shared" si="0"/>
        <v>C</v>
      </c>
      <c r="K28" s="30" t="str">
        <f t="shared" si="1"/>
        <v>2,0</v>
      </c>
      <c r="L28" s="13"/>
      <c r="M28" s="31" t="str">
        <f t="shared" si="2"/>
        <v>ĐẠT</v>
      </c>
      <c r="N28" s="7"/>
    </row>
    <row r="29" spans="1:14" s="72" customFormat="1" ht="18.75">
      <c r="A29" s="63">
        <v>17</v>
      </c>
      <c r="B29" s="64" t="s">
        <v>112</v>
      </c>
      <c r="C29" s="64" t="s">
        <v>113</v>
      </c>
      <c r="D29" s="65" t="s">
        <v>114</v>
      </c>
      <c r="E29" s="73"/>
      <c r="F29" s="73"/>
      <c r="G29" s="67"/>
      <c r="H29" s="67"/>
      <c r="I29" s="68"/>
      <c r="J29" s="69" t="str">
        <f t="shared" si="0"/>
        <v>F</v>
      </c>
      <c r="K29" s="69" t="str">
        <f t="shared" si="1"/>
        <v>0,0</v>
      </c>
      <c r="L29" s="67"/>
      <c r="M29" s="70" t="str">
        <f t="shared" si="2"/>
        <v>HỎNG</v>
      </c>
      <c r="N29" s="76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6</v>
      </c>
      <c r="J30" s="30" t="str">
        <f t="shared" si="0"/>
        <v>C</v>
      </c>
      <c r="K30" s="30" t="str">
        <f t="shared" si="1"/>
        <v>2,0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51"/>
      <c r="F31" s="51"/>
      <c r="G31" s="7"/>
      <c r="H31" s="7"/>
      <c r="I31" s="7"/>
      <c r="J31" s="7"/>
      <c r="K31" s="7"/>
      <c r="L31" s="7"/>
    </row>
    <row r="32" spans="1:14" ht="15.75">
      <c r="A32" s="91" t="s">
        <v>23</v>
      </c>
      <c r="B32" s="91"/>
      <c r="C32" s="91"/>
      <c r="D32" s="91"/>
      <c r="E32" s="91"/>
      <c r="F32" s="51"/>
      <c r="G32" s="92" t="s">
        <v>24</v>
      </c>
      <c r="H32" s="92"/>
      <c r="I32" s="92"/>
      <c r="J32" s="92"/>
      <c r="K32" s="92"/>
      <c r="L32" s="92"/>
    </row>
    <row r="33" spans="1:12" ht="15.75">
      <c r="A33" s="9"/>
      <c r="B33" s="9"/>
      <c r="C33" s="9"/>
      <c r="D33" s="9"/>
      <c r="E33" s="51"/>
      <c r="F33" s="51"/>
      <c r="G33" s="9"/>
      <c r="H33" s="7"/>
      <c r="I33" s="7"/>
      <c r="J33" s="7"/>
      <c r="K33" s="7"/>
      <c r="L33" s="7"/>
    </row>
    <row r="34" spans="1:12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</row>
    <row r="35" spans="1:12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</row>
    <row r="36" spans="1:12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</row>
    <row r="37" spans="1:12" ht="15.75">
      <c r="A37" s="91" t="s">
        <v>25</v>
      </c>
      <c r="B37" s="91"/>
      <c r="C37" s="91"/>
      <c r="D37" s="91"/>
      <c r="E37" s="91"/>
      <c r="F37" s="51"/>
      <c r="G37" s="91" t="s">
        <v>26</v>
      </c>
      <c r="H37" s="91"/>
      <c r="I37" s="91"/>
      <c r="J37" s="91"/>
      <c r="K37" s="91"/>
      <c r="L37" s="91"/>
    </row>
  </sheetData>
  <mergeCells count="24">
    <mergeCell ref="D32:E32"/>
    <mergeCell ref="G32:L32"/>
    <mergeCell ref="A37:C37"/>
    <mergeCell ref="D37:E37"/>
    <mergeCell ref="G37:L37"/>
    <mergeCell ref="A32:C32"/>
    <mergeCell ref="A6:E6"/>
    <mergeCell ref="G6:N6"/>
    <mergeCell ref="G7:N7"/>
    <mergeCell ref="A10:A12"/>
    <mergeCell ref="B10:C12"/>
    <mergeCell ref="D10:D12"/>
    <mergeCell ref="E10:G10"/>
    <mergeCell ref="I10:K10"/>
    <mergeCell ref="L10:L12"/>
    <mergeCell ref="E11:G11"/>
    <mergeCell ref="I11:I12"/>
    <mergeCell ref="J11:K11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workbookViewId="0">
      <selection activeCell="G6" sqref="G6:N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52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53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52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52"/>
      <c r="H4" s="3"/>
      <c r="I4" s="3"/>
      <c r="J4" s="3"/>
      <c r="K4" s="3"/>
      <c r="L4" s="3"/>
      <c r="M4" s="7"/>
      <c r="N4" s="7"/>
    </row>
    <row r="5" spans="1:14" ht="15.75">
      <c r="A5" s="116" t="s">
        <v>116</v>
      </c>
      <c r="B5" s="116"/>
      <c r="C5" s="116"/>
      <c r="D5" s="116"/>
      <c r="E5" s="116"/>
      <c r="F5" s="54"/>
      <c r="G5" s="103" t="s">
        <v>117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54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55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40" t="s">
        <v>18</v>
      </c>
      <c r="F12" s="32" t="s">
        <v>28</v>
      </c>
      <c r="G12" s="57" t="s">
        <v>19</v>
      </c>
      <c r="H12" s="14" t="s">
        <v>20</v>
      </c>
      <c r="I12" s="98"/>
      <c r="J12" s="56" t="s">
        <v>21</v>
      </c>
      <c r="K12" s="56" t="s">
        <v>22</v>
      </c>
      <c r="L12" s="102"/>
      <c r="M12" s="15"/>
      <c r="N12" s="15"/>
    </row>
    <row r="13" spans="1:14" s="85" customFormat="1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13"/>
      <c r="H13" s="13"/>
      <c r="I13" s="12">
        <v>6</v>
      </c>
      <c r="J13" s="82" t="str">
        <f>IF(I13&gt;=8.5,"A",IF(I13&gt;=7.8,"B+",IF(I13&gt;=7,"B",IF(I13&gt;=6.3,"C+",IF(I13&gt;=5.5,"C",IF(I13&gt;=4.8,"D+",IF(I13&gt;=4,"D",IF(I13&gt;=3,"F+","F"))))))))</f>
        <v>C</v>
      </c>
      <c r="K13" s="82" t="str">
        <f>IF(J13="A","4,0",IF(J13="B+","3,5",IF(J13="B","3,0",IF(J13="C+","2,5",IF(J13="C","2,0",IF(J13="D+","1,5",IF(J13="D","1,0",IF(J13="F+","0,5","0,0"))))))))</f>
        <v>2,0</v>
      </c>
      <c r="L13" s="13"/>
      <c r="M13" s="83" t="str">
        <f>IF(K13&gt;="1,0","ĐẠT",IF(K13&lt;"1,0","HỎNG",))</f>
        <v>ĐẠT</v>
      </c>
      <c r="N13" s="84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13"/>
      <c r="H14" s="13"/>
      <c r="I14" s="12">
        <v>5</v>
      </c>
      <c r="J14" s="30" t="str">
        <f t="shared" ref="J14:J30" si="0">IF(I14&gt;=8.5,"A",IF(I14&gt;=7.8,"B+",IF(I14&gt;=7,"B",IF(I14&gt;=6.3,"C+",IF(I14&gt;=5.5,"C",IF(I14&gt;=4.8,"D+",IF(I14&gt;=4,"D",IF(I14&gt;=3,"F+","F"))))))))</f>
        <v>D+</v>
      </c>
      <c r="K14" s="30" t="str">
        <f t="shared" ref="K14:K30" si="1">IF(J14="A","4,0",IF(J14="B+","3,5",IF(J14="B","3,0",IF(J14="C+","2,5",IF(J14="C","2,0",IF(J14="D+","1,5",IF(J14="D","1,0",IF(J14="F+","0,5","0,0"))))))))</f>
        <v>1,5</v>
      </c>
      <c r="L14" s="13"/>
      <c r="M14" s="31" t="str">
        <f t="shared" ref="M14:M30" si="2">IF(K14&gt;="1,0","ĐẠT",IF(K14&lt;"1,0","HỎNG",))</f>
        <v>ĐẠT</v>
      </c>
      <c r="N14" s="15"/>
    </row>
    <row r="15" spans="1:14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7</v>
      </c>
      <c r="F15" s="21">
        <v>7</v>
      </c>
      <c r="G15" s="13">
        <v>7</v>
      </c>
      <c r="H15" s="13">
        <v>7</v>
      </c>
      <c r="I15" s="12">
        <v>7</v>
      </c>
      <c r="J15" s="30" t="str">
        <f t="shared" si="0"/>
        <v>B</v>
      </c>
      <c r="K15" s="30" t="str">
        <f t="shared" si="1"/>
        <v>3,0</v>
      </c>
      <c r="L15" s="13"/>
      <c r="M15" s="31" t="str">
        <f t="shared" si="2"/>
        <v>ĐẠT</v>
      </c>
      <c r="N15" s="25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13"/>
      <c r="H16" s="13"/>
      <c r="I16" s="12">
        <v>7.5</v>
      </c>
      <c r="J16" s="30" t="str">
        <f t="shared" si="0"/>
        <v>B</v>
      </c>
      <c r="K16" s="30" t="str">
        <f t="shared" si="1"/>
        <v>3,0</v>
      </c>
      <c r="L16" s="13"/>
      <c r="M16" s="31" t="str">
        <f t="shared" si="2"/>
        <v>ĐẠT</v>
      </c>
      <c r="N16" s="15"/>
    </row>
    <row r="17" spans="1:14" s="72" customFormat="1" ht="18.75">
      <c r="A17" s="63">
        <v>5</v>
      </c>
      <c r="B17" s="64" t="s">
        <v>63</v>
      </c>
      <c r="C17" s="64" t="s">
        <v>64</v>
      </c>
      <c r="D17" s="65" t="s">
        <v>65</v>
      </c>
      <c r="E17" s="73"/>
      <c r="F17" s="73"/>
      <c r="G17" s="67"/>
      <c r="H17" s="67"/>
      <c r="I17" s="68"/>
      <c r="J17" s="69" t="str">
        <f t="shared" si="0"/>
        <v>F</v>
      </c>
      <c r="K17" s="69" t="str">
        <f t="shared" si="1"/>
        <v>0,0</v>
      </c>
      <c r="L17" s="67"/>
      <c r="M17" s="70" t="str">
        <f t="shared" si="2"/>
        <v>HỎNG</v>
      </c>
      <c r="N17" s="71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7</v>
      </c>
      <c r="F18" s="20">
        <v>7</v>
      </c>
      <c r="G18" s="13">
        <v>7</v>
      </c>
      <c r="H18" s="13">
        <v>7</v>
      </c>
      <c r="I18" s="12">
        <v>7</v>
      </c>
      <c r="J18" s="30" t="str">
        <f t="shared" si="0"/>
        <v>B</v>
      </c>
      <c r="K18" s="30" t="str">
        <f t="shared" si="1"/>
        <v>3,0</v>
      </c>
      <c r="L18" s="13"/>
      <c r="M18" s="31" t="str">
        <f t="shared" si="2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13"/>
      <c r="H19" s="13"/>
      <c r="I19" s="12">
        <v>6.5</v>
      </c>
      <c r="J19" s="30" t="str">
        <f t="shared" si="0"/>
        <v>C+</v>
      </c>
      <c r="K19" s="30" t="str">
        <f t="shared" si="1"/>
        <v>2,5</v>
      </c>
      <c r="L19" s="13"/>
      <c r="M19" s="31" t="str">
        <f t="shared" si="2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13"/>
      <c r="H20" s="13"/>
      <c r="I20" s="12">
        <v>8.5</v>
      </c>
      <c r="J20" s="30" t="str">
        <f t="shared" si="0"/>
        <v>A</v>
      </c>
      <c r="K20" s="30" t="str">
        <f t="shared" si="1"/>
        <v>4,0</v>
      </c>
      <c r="L20" s="13"/>
      <c r="M20" s="31" t="str">
        <f t="shared" si="2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13"/>
      <c r="H21" s="13"/>
      <c r="I21" s="12">
        <v>7</v>
      </c>
      <c r="J21" s="30" t="str">
        <f t="shared" si="0"/>
        <v>B</v>
      </c>
      <c r="K21" s="30" t="str">
        <f t="shared" si="1"/>
        <v>3,0</v>
      </c>
      <c r="L21" s="13"/>
      <c r="M21" s="31" t="str">
        <f t="shared" si="2"/>
        <v>ĐẠT</v>
      </c>
      <c r="N21" s="25"/>
    </row>
    <row r="22" spans="1:14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 t="s">
        <v>120</v>
      </c>
      <c r="G22" s="13"/>
      <c r="H22" s="13"/>
      <c r="I22" s="12">
        <v>6.7</v>
      </c>
      <c r="J22" s="30" t="str">
        <f t="shared" si="0"/>
        <v>C+</v>
      </c>
      <c r="K22" s="30" t="str">
        <f t="shared" si="1"/>
        <v>2,5</v>
      </c>
      <c r="L22" s="13"/>
      <c r="M22" s="31" t="str">
        <f t="shared" si="2"/>
        <v>ĐẠT</v>
      </c>
      <c r="N22" s="25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13"/>
      <c r="H23" s="13"/>
      <c r="I23" s="12">
        <v>7</v>
      </c>
      <c r="J23" s="30" t="str">
        <f t="shared" si="0"/>
        <v>B</v>
      </c>
      <c r="K23" s="30" t="str">
        <f t="shared" si="1"/>
        <v>3,0</v>
      </c>
      <c r="L23" s="13"/>
      <c r="M23" s="31" t="str">
        <f t="shared" si="2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13"/>
      <c r="H24" s="13"/>
      <c r="I24" s="12">
        <v>6.1</v>
      </c>
      <c r="J24" s="30" t="str">
        <f t="shared" si="0"/>
        <v>C</v>
      </c>
      <c r="K24" s="30" t="str">
        <f t="shared" si="1"/>
        <v>2,0</v>
      </c>
      <c r="L24" s="13"/>
      <c r="M24" s="31" t="str">
        <f t="shared" si="2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13"/>
      <c r="H25" s="13"/>
      <c r="I25" s="12">
        <v>6.2</v>
      </c>
      <c r="J25" s="30" t="str">
        <f t="shared" si="0"/>
        <v>C</v>
      </c>
      <c r="K25" s="30" t="str">
        <f t="shared" si="1"/>
        <v>2,0</v>
      </c>
      <c r="L25" s="13"/>
      <c r="M25" s="31" t="str">
        <f t="shared" si="2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13"/>
      <c r="H26" s="13"/>
      <c r="I26" s="12">
        <v>6.9</v>
      </c>
      <c r="J26" s="30" t="str">
        <f t="shared" si="0"/>
        <v>C+</v>
      </c>
      <c r="K26" s="30" t="str">
        <f t="shared" si="1"/>
        <v>2,5</v>
      </c>
      <c r="L26" s="13"/>
      <c r="M26" s="31" t="str">
        <f t="shared" si="2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/>
      <c r="G27" s="13"/>
      <c r="H27" s="13"/>
      <c r="I27" s="12">
        <v>7</v>
      </c>
      <c r="J27" s="30" t="str">
        <f t="shared" si="0"/>
        <v>B</v>
      </c>
      <c r="K27" s="30" t="str">
        <f t="shared" si="1"/>
        <v>3,0</v>
      </c>
      <c r="L27" s="13"/>
      <c r="M27" s="31" t="str">
        <f t="shared" si="2"/>
        <v>ĐẠT</v>
      </c>
      <c r="N27" s="7"/>
    </row>
    <row r="28" spans="1:14" ht="18.75">
      <c r="A28" s="18">
        <v>16</v>
      </c>
      <c r="B28" s="49" t="s">
        <v>95</v>
      </c>
      <c r="C28" s="49" t="s">
        <v>96</v>
      </c>
      <c r="D28" s="29" t="s">
        <v>97</v>
      </c>
      <c r="E28" s="20"/>
      <c r="F28" s="20"/>
      <c r="G28" s="13"/>
      <c r="H28" s="13"/>
      <c r="I28" s="12">
        <v>6.2</v>
      </c>
      <c r="J28" s="30" t="str">
        <f t="shared" si="0"/>
        <v>C</v>
      </c>
      <c r="K28" s="30" t="str">
        <f t="shared" si="1"/>
        <v>2,0</v>
      </c>
      <c r="L28" s="13"/>
      <c r="M28" s="31" t="str">
        <f t="shared" si="2"/>
        <v>ĐẠT</v>
      </c>
      <c r="N28" s="7"/>
    </row>
    <row r="29" spans="1:14" s="72" customFormat="1" ht="18.75">
      <c r="A29" s="63">
        <v>17</v>
      </c>
      <c r="B29" s="64" t="s">
        <v>112</v>
      </c>
      <c r="C29" s="64" t="s">
        <v>113</v>
      </c>
      <c r="D29" s="65" t="s">
        <v>114</v>
      </c>
      <c r="E29" s="73"/>
      <c r="F29" s="73"/>
      <c r="G29" s="67"/>
      <c r="H29" s="67"/>
      <c r="I29" s="68"/>
      <c r="J29" s="69" t="str">
        <f t="shared" si="0"/>
        <v>F</v>
      </c>
      <c r="K29" s="69" t="str">
        <f t="shared" si="1"/>
        <v>0,0</v>
      </c>
      <c r="L29" s="67"/>
      <c r="M29" s="70" t="str">
        <f t="shared" si="2"/>
        <v>HỎNG</v>
      </c>
      <c r="N29" s="76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13"/>
      <c r="H30" s="13"/>
      <c r="I30" s="12">
        <v>6.5</v>
      </c>
      <c r="J30" s="30" t="str">
        <f t="shared" si="0"/>
        <v>C+</v>
      </c>
      <c r="K30" s="30" t="str">
        <f t="shared" si="1"/>
        <v>2,5</v>
      </c>
      <c r="L30" s="13"/>
      <c r="M30" s="31" t="str">
        <f t="shared" si="2"/>
        <v>ĐẠT</v>
      </c>
    </row>
    <row r="31" spans="1:14" ht="15.75">
      <c r="A31" s="7"/>
      <c r="B31" s="7"/>
      <c r="C31" s="7"/>
      <c r="D31" s="7"/>
      <c r="E31" s="51"/>
      <c r="F31" s="51"/>
      <c r="G31" s="7"/>
      <c r="H31" s="7"/>
      <c r="I31" s="7"/>
      <c r="J31" s="7"/>
      <c r="K31" s="7"/>
      <c r="L31" s="7"/>
    </row>
    <row r="32" spans="1:14" ht="15.75">
      <c r="A32" s="91" t="s">
        <v>23</v>
      </c>
      <c r="B32" s="91"/>
      <c r="C32" s="91"/>
      <c r="D32" s="91"/>
      <c r="E32" s="91"/>
      <c r="F32" s="51"/>
      <c r="G32" s="92" t="s">
        <v>24</v>
      </c>
      <c r="H32" s="92"/>
      <c r="I32" s="92"/>
      <c r="J32" s="92"/>
      <c r="K32" s="92"/>
      <c r="L32" s="92"/>
    </row>
    <row r="33" spans="1:12" ht="15.75">
      <c r="A33" s="9"/>
      <c r="B33" s="9"/>
      <c r="C33" s="9"/>
      <c r="D33" s="9"/>
      <c r="E33" s="51"/>
      <c r="F33" s="51"/>
      <c r="G33" s="9"/>
      <c r="H33" s="7"/>
      <c r="I33" s="7"/>
      <c r="J33" s="7"/>
      <c r="K33" s="7"/>
      <c r="L33" s="7"/>
    </row>
    <row r="34" spans="1:12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</row>
    <row r="35" spans="1:12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</row>
    <row r="36" spans="1:12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</row>
    <row r="37" spans="1:12" ht="15.75">
      <c r="A37" s="91" t="s">
        <v>25</v>
      </c>
      <c r="B37" s="91"/>
      <c r="C37" s="91"/>
      <c r="D37" s="91"/>
      <c r="E37" s="91"/>
      <c r="F37" s="51"/>
      <c r="G37" s="91" t="s">
        <v>26</v>
      </c>
      <c r="H37" s="91"/>
      <c r="I37" s="91"/>
      <c r="J37" s="91"/>
      <c r="K37" s="91"/>
      <c r="L37" s="91"/>
    </row>
  </sheetData>
  <mergeCells count="24">
    <mergeCell ref="D32:E32"/>
    <mergeCell ref="G32:L32"/>
    <mergeCell ref="A37:C37"/>
    <mergeCell ref="D37:E37"/>
    <mergeCell ref="G37:L37"/>
    <mergeCell ref="A32:C32"/>
    <mergeCell ref="A6:E6"/>
    <mergeCell ref="G6:N6"/>
    <mergeCell ref="G7:N7"/>
    <mergeCell ref="A10:A12"/>
    <mergeCell ref="B10:C12"/>
    <mergeCell ref="D10:D12"/>
    <mergeCell ref="E10:G10"/>
    <mergeCell ref="I10:K10"/>
    <mergeCell ref="L10:L12"/>
    <mergeCell ref="E11:G11"/>
    <mergeCell ref="I11:I12"/>
    <mergeCell ref="J11:K11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opLeftCell="A7" workbookViewId="0">
      <selection activeCell="G6" sqref="G6:N6"/>
    </sheetView>
  </sheetViews>
  <sheetFormatPr defaultRowHeight="15"/>
  <cols>
    <col min="1" max="1" width="5.140625" customWidth="1"/>
    <col min="2" max="2" width="22.710937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4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4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4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4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4" ht="15.75">
      <c r="A5" s="116" t="s">
        <v>35</v>
      </c>
      <c r="B5" s="116"/>
      <c r="C5" s="116"/>
      <c r="D5" s="116"/>
      <c r="E5" s="116"/>
      <c r="F5" s="36"/>
      <c r="G5" s="103" t="s">
        <v>32</v>
      </c>
      <c r="H5" s="103"/>
      <c r="I5" s="103"/>
      <c r="J5" s="103"/>
      <c r="K5" s="103"/>
      <c r="L5" s="103"/>
      <c r="M5" s="103"/>
      <c r="N5" s="103"/>
    </row>
    <row r="6" spans="1:14" ht="15.75">
      <c r="A6" s="116" t="s">
        <v>41</v>
      </c>
      <c r="B6" s="116"/>
      <c r="C6" s="116"/>
      <c r="D6" s="116"/>
      <c r="E6" s="116"/>
      <c r="F6" s="36"/>
      <c r="G6" s="103" t="s">
        <v>122</v>
      </c>
      <c r="H6" s="103"/>
      <c r="I6" s="103"/>
      <c r="J6" s="103"/>
      <c r="K6" s="103"/>
      <c r="L6" s="103"/>
      <c r="M6" s="103"/>
      <c r="N6" s="103"/>
    </row>
    <row r="7" spans="1:14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4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4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4">
      <c r="A10" s="104" t="s">
        <v>7</v>
      </c>
      <c r="B10" s="105" t="s">
        <v>8</v>
      </c>
      <c r="C10" s="106"/>
      <c r="D10" s="104" t="s">
        <v>9</v>
      </c>
      <c r="E10" s="111" t="s">
        <v>10</v>
      </c>
      <c r="F10" s="112"/>
      <c r="G10" s="113"/>
      <c r="H10" s="22" t="s">
        <v>11</v>
      </c>
      <c r="I10" s="94" t="s">
        <v>12</v>
      </c>
      <c r="J10" s="95"/>
      <c r="K10" s="96"/>
      <c r="L10" s="100" t="s">
        <v>13</v>
      </c>
      <c r="M10" s="15"/>
      <c r="N10" s="15"/>
    </row>
    <row r="11" spans="1:14">
      <c r="A11" s="104"/>
      <c r="B11" s="107"/>
      <c r="C11" s="108"/>
      <c r="D11" s="104"/>
      <c r="E11" s="111" t="s">
        <v>14</v>
      </c>
      <c r="F11" s="112"/>
      <c r="G11" s="113"/>
      <c r="H11" s="37" t="s">
        <v>15</v>
      </c>
      <c r="I11" s="97" t="s">
        <v>16</v>
      </c>
      <c r="J11" s="99" t="s">
        <v>17</v>
      </c>
      <c r="K11" s="99"/>
      <c r="L11" s="101"/>
      <c r="M11" s="15"/>
      <c r="N11" s="15"/>
    </row>
    <row r="12" spans="1:14" ht="28.5">
      <c r="A12" s="104"/>
      <c r="B12" s="109"/>
      <c r="C12" s="110"/>
      <c r="D12" s="104"/>
      <c r="E12" s="40" t="s">
        <v>18</v>
      </c>
      <c r="F12" s="32" t="s">
        <v>28</v>
      </c>
      <c r="G12" s="39" t="s">
        <v>19</v>
      </c>
      <c r="H12" s="14" t="s">
        <v>20</v>
      </c>
      <c r="I12" s="98"/>
      <c r="J12" s="38" t="s">
        <v>21</v>
      </c>
      <c r="K12" s="38" t="s">
        <v>22</v>
      </c>
      <c r="L12" s="102"/>
      <c r="M12" s="15"/>
      <c r="N12" s="15"/>
    </row>
    <row r="13" spans="1:14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>
        <v>7</v>
      </c>
      <c r="G13" s="13">
        <f>F13</f>
        <v>7</v>
      </c>
      <c r="H13" s="13">
        <v>7</v>
      </c>
      <c r="I13" s="12">
        <f>ROUND((G13*0.4+H13*0.6),1)</f>
        <v>7</v>
      </c>
      <c r="J13" s="30" t="str">
        <f>IF(I13&gt;=8.5,"A",IF(I13&gt;=7.8,"B+",IF(I13&gt;=7,"B",IF(I13&gt;=6.3,"C+",IF(I13&gt;=5.5,"C",IF(I13&gt;=4.8,"D+",IF(I13&gt;=4,"D",IF(I13&gt;=3,"F+","F"))))))))</f>
        <v>B</v>
      </c>
      <c r="K13" s="30" t="str">
        <f>IF(J13="A","4,0",IF(J13="B+","3,5",IF(J13="B","3,0",IF(J13="C+","2,5",IF(J13="C","2,0",IF(J13="D+","1,5",IF(J13="D","1,0",IF(J13="F+","0,5","0,0"))))))))</f>
        <v>3,0</v>
      </c>
      <c r="L13" s="13"/>
      <c r="M13" s="31" t="str">
        <f>IF(K13&gt;="1,0","ĐẠT",IF(K13&lt;"1,0","HỎNG",))</f>
        <v>ĐẠT</v>
      </c>
      <c r="N13" s="19">
        <v>0</v>
      </c>
    </row>
    <row r="14" spans="1:14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>
        <v>6</v>
      </c>
      <c r="G14" s="13">
        <f t="shared" ref="G14:G30" si="0">F14</f>
        <v>6</v>
      </c>
      <c r="H14" s="13">
        <v>8</v>
      </c>
      <c r="I14" s="12">
        <f t="shared" ref="I14:I30" si="1">ROUND((G14*0.4+H14*0.6),1)</f>
        <v>7.2</v>
      </c>
      <c r="J14" s="30" t="str">
        <f t="shared" ref="J14:J30" si="2">IF(I14&gt;=8.5,"A",IF(I14&gt;=7.8,"B+",IF(I14&gt;=7,"B",IF(I14&gt;=6.3,"C+",IF(I14&gt;=5.5,"C",IF(I14&gt;=4.8,"D+",IF(I14&gt;=4,"D",IF(I14&gt;=3,"F+","F"))))))))</f>
        <v>B</v>
      </c>
      <c r="K14" s="30" t="str">
        <f t="shared" ref="K14:K30" si="3">IF(J14="A","4,0",IF(J14="B+","3,5",IF(J14="B","3,0",IF(J14="C+","2,5",IF(J14="C","2,0",IF(J14="D+","1,5",IF(J14="D","1,0",IF(J14="F+","0,5","0,0"))))))))</f>
        <v>3,0</v>
      </c>
      <c r="L14" s="13"/>
      <c r="M14" s="31" t="str">
        <f t="shared" ref="M14:M30" si="4">IF(K14&gt;="1,0","ĐẠT",IF(K14&lt;"1,0","HỎNG",))</f>
        <v>ĐẠT</v>
      </c>
      <c r="N14" s="15"/>
    </row>
    <row r="15" spans="1:14" s="72" customFormat="1" ht="18.75">
      <c r="A15" s="63">
        <v>3</v>
      </c>
      <c r="B15" s="64" t="s">
        <v>40</v>
      </c>
      <c r="C15" s="64" t="s">
        <v>58</v>
      </c>
      <c r="D15" s="65" t="s">
        <v>59</v>
      </c>
      <c r="E15" s="66"/>
      <c r="F15" s="66"/>
      <c r="G15" s="67"/>
      <c r="H15" s="67"/>
      <c r="I15" s="68"/>
      <c r="J15" s="69" t="str">
        <f t="shared" si="2"/>
        <v>F</v>
      </c>
      <c r="K15" s="69" t="str">
        <f t="shared" si="3"/>
        <v>0,0</v>
      </c>
      <c r="L15" s="67"/>
      <c r="M15" s="70" t="str">
        <f t="shared" si="4"/>
        <v>HỎNG</v>
      </c>
      <c r="N15" s="71"/>
    </row>
    <row r="16" spans="1:14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>
        <v>7</v>
      </c>
      <c r="G16" s="13">
        <f t="shared" si="0"/>
        <v>7</v>
      </c>
      <c r="H16" s="13">
        <v>8</v>
      </c>
      <c r="I16" s="12">
        <f t="shared" si="1"/>
        <v>7.6</v>
      </c>
      <c r="J16" s="30" t="str">
        <f t="shared" si="2"/>
        <v>B</v>
      </c>
      <c r="K16" s="30" t="str">
        <f t="shared" si="3"/>
        <v>3,0</v>
      </c>
      <c r="L16" s="13"/>
      <c r="M16" s="31" t="str">
        <f t="shared" si="4"/>
        <v>ĐẠT</v>
      </c>
      <c r="N16" s="15"/>
    </row>
    <row r="17" spans="1:14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>
        <v>9</v>
      </c>
      <c r="G17" s="13">
        <f t="shared" si="0"/>
        <v>9</v>
      </c>
      <c r="H17" s="13">
        <v>9</v>
      </c>
      <c r="I17" s="12">
        <f t="shared" si="1"/>
        <v>9</v>
      </c>
      <c r="J17" s="30" t="str">
        <f t="shared" si="2"/>
        <v>A</v>
      </c>
      <c r="K17" s="30" t="str">
        <f t="shared" si="3"/>
        <v>4,0</v>
      </c>
      <c r="L17" s="13"/>
      <c r="M17" s="31" t="str">
        <f t="shared" si="4"/>
        <v>ĐẠT</v>
      </c>
      <c r="N17" s="25"/>
    </row>
    <row r="18" spans="1:14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>
        <v>7</v>
      </c>
      <c r="G18" s="13">
        <f t="shared" si="0"/>
        <v>7</v>
      </c>
      <c r="H18" s="13">
        <v>8</v>
      </c>
      <c r="I18" s="12">
        <f t="shared" si="1"/>
        <v>7.6</v>
      </c>
      <c r="J18" s="30" t="str">
        <f t="shared" si="2"/>
        <v>B</v>
      </c>
      <c r="K18" s="30" t="str">
        <f t="shared" si="3"/>
        <v>3,0</v>
      </c>
      <c r="L18" s="13"/>
      <c r="M18" s="31" t="str">
        <f t="shared" si="4"/>
        <v>ĐẠT</v>
      </c>
      <c r="N18" s="15"/>
    </row>
    <row r="19" spans="1:14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>
        <v>7</v>
      </c>
      <c r="G19" s="13">
        <f t="shared" si="0"/>
        <v>7</v>
      </c>
      <c r="H19" s="13">
        <v>8</v>
      </c>
      <c r="I19" s="12">
        <f t="shared" si="1"/>
        <v>7.6</v>
      </c>
      <c r="J19" s="30" t="str">
        <f t="shared" si="2"/>
        <v>B</v>
      </c>
      <c r="K19" s="30" t="str">
        <f t="shared" si="3"/>
        <v>3,0</v>
      </c>
      <c r="L19" s="13"/>
      <c r="M19" s="31" t="str">
        <f t="shared" si="4"/>
        <v>ĐẠT</v>
      </c>
      <c r="N19" s="15"/>
    </row>
    <row r="20" spans="1:14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>
        <v>7</v>
      </c>
      <c r="G20" s="13">
        <f t="shared" si="0"/>
        <v>7</v>
      </c>
      <c r="H20" s="13">
        <v>8</v>
      </c>
      <c r="I20" s="12">
        <f t="shared" si="1"/>
        <v>7.6</v>
      </c>
      <c r="J20" s="30" t="str">
        <f t="shared" si="2"/>
        <v>B</v>
      </c>
      <c r="K20" s="30" t="str">
        <f t="shared" si="3"/>
        <v>3,0</v>
      </c>
      <c r="L20" s="13"/>
      <c r="M20" s="31" t="str">
        <f t="shared" si="4"/>
        <v>ĐẠT</v>
      </c>
      <c r="N20" s="25"/>
    </row>
    <row r="21" spans="1:14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>
        <v>8</v>
      </c>
      <c r="G21" s="13">
        <f t="shared" si="0"/>
        <v>8</v>
      </c>
      <c r="H21" s="13">
        <v>8</v>
      </c>
      <c r="I21" s="12">
        <f t="shared" si="1"/>
        <v>8</v>
      </c>
      <c r="J21" s="30" t="str">
        <f t="shared" si="2"/>
        <v>B+</v>
      </c>
      <c r="K21" s="30" t="str">
        <f t="shared" si="3"/>
        <v>3,5</v>
      </c>
      <c r="L21" s="13"/>
      <c r="M21" s="31" t="str">
        <f t="shared" si="4"/>
        <v>ĐẠT</v>
      </c>
      <c r="N21" s="25"/>
    </row>
    <row r="22" spans="1:14" s="74" customFormat="1" ht="18.75">
      <c r="A22" s="63">
        <v>10</v>
      </c>
      <c r="B22" s="64" t="s">
        <v>77</v>
      </c>
      <c r="C22" s="64" t="s">
        <v>78</v>
      </c>
      <c r="D22" s="65" t="s">
        <v>79</v>
      </c>
      <c r="E22" s="73"/>
      <c r="F22" s="73"/>
      <c r="G22" s="67"/>
      <c r="H22" s="67" t="s">
        <v>119</v>
      </c>
      <c r="I22" s="68"/>
      <c r="J22" s="69" t="str">
        <f t="shared" si="2"/>
        <v>F</v>
      </c>
      <c r="K22" s="69" t="str">
        <f t="shared" si="3"/>
        <v>0,0</v>
      </c>
      <c r="L22" s="67"/>
      <c r="M22" s="70" t="str">
        <f t="shared" si="4"/>
        <v>HỎNG</v>
      </c>
      <c r="N22" s="71"/>
    </row>
    <row r="23" spans="1:14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>
        <v>7</v>
      </c>
      <c r="G23" s="13">
        <f t="shared" si="0"/>
        <v>7</v>
      </c>
      <c r="H23" s="13">
        <v>8</v>
      </c>
      <c r="I23" s="12">
        <f t="shared" si="1"/>
        <v>7.6</v>
      </c>
      <c r="J23" s="30" t="str">
        <f t="shared" si="2"/>
        <v>B</v>
      </c>
      <c r="K23" s="30" t="str">
        <f t="shared" si="3"/>
        <v>3,0</v>
      </c>
      <c r="L23" s="13"/>
      <c r="M23" s="31" t="str">
        <f t="shared" si="4"/>
        <v>ĐẠT</v>
      </c>
      <c r="N23" s="25"/>
    </row>
    <row r="24" spans="1:14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>
        <v>7</v>
      </c>
      <c r="G24" s="13">
        <f t="shared" si="0"/>
        <v>7</v>
      </c>
      <c r="H24" s="13">
        <v>8</v>
      </c>
      <c r="I24" s="12">
        <f t="shared" si="1"/>
        <v>7.6</v>
      </c>
      <c r="J24" s="30" t="str">
        <f t="shared" si="2"/>
        <v>B</v>
      </c>
      <c r="K24" s="30" t="str">
        <f t="shared" si="3"/>
        <v>3,0</v>
      </c>
      <c r="L24" s="13"/>
      <c r="M24" s="31" t="str">
        <f t="shared" si="4"/>
        <v>ĐẠT</v>
      </c>
      <c r="N24" s="25"/>
    </row>
    <row r="25" spans="1:14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>
        <v>8</v>
      </c>
      <c r="G25" s="13">
        <f t="shared" si="0"/>
        <v>8</v>
      </c>
      <c r="H25" s="13">
        <v>8</v>
      </c>
      <c r="I25" s="12">
        <f t="shared" si="1"/>
        <v>8</v>
      </c>
      <c r="J25" s="30" t="str">
        <f t="shared" si="2"/>
        <v>B+</v>
      </c>
      <c r="K25" s="30" t="str">
        <f t="shared" si="3"/>
        <v>3,5</v>
      </c>
      <c r="L25" s="13"/>
      <c r="M25" s="31" t="str">
        <f t="shared" si="4"/>
        <v>ĐẠT</v>
      </c>
      <c r="N25" s="7"/>
    </row>
    <row r="26" spans="1:14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>
        <v>9</v>
      </c>
      <c r="G26" s="13">
        <f t="shared" si="0"/>
        <v>9</v>
      </c>
      <c r="H26" s="13">
        <v>7</v>
      </c>
      <c r="I26" s="12">
        <f t="shared" si="1"/>
        <v>7.8</v>
      </c>
      <c r="J26" s="30" t="str">
        <f t="shared" si="2"/>
        <v>B+</v>
      </c>
      <c r="K26" s="30" t="str">
        <f t="shared" si="3"/>
        <v>3,5</v>
      </c>
      <c r="L26" s="13"/>
      <c r="M26" s="31" t="str">
        <f t="shared" si="4"/>
        <v>ĐẠT</v>
      </c>
      <c r="N26" s="10"/>
    </row>
    <row r="27" spans="1:14" ht="18.75">
      <c r="A27" s="18">
        <v>15</v>
      </c>
      <c r="B27" s="49" t="s">
        <v>92</v>
      </c>
      <c r="C27" s="49" t="s">
        <v>93</v>
      </c>
      <c r="D27" s="28" t="s">
        <v>94</v>
      </c>
      <c r="E27" s="20"/>
      <c r="F27" s="20">
        <v>6</v>
      </c>
      <c r="G27" s="13">
        <f t="shared" si="0"/>
        <v>6</v>
      </c>
      <c r="H27" s="13">
        <v>8</v>
      </c>
      <c r="I27" s="12">
        <f t="shared" si="1"/>
        <v>7.2</v>
      </c>
      <c r="J27" s="30" t="str">
        <f t="shared" si="2"/>
        <v>B</v>
      </c>
      <c r="K27" s="30" t="str">
        <f t="shared" si="3"/>
        <v>3,0</v>
      </c>
      <c r="L27" s="13"/>
      <c r="M27" s="31" t="str">
        <f t="shared" si="4"/>
        <v>ĐẠT</v>
      </c>
      <c r="N27" s="7"/>
    </row>
    <row r="28" spans="1:14" s="72" customFormat="1" ht="18.75">
      <c r="A28" s="63">
        <v>16</v>
      </c>
      <c r="B28" s="64" t="s">
        <v>95</v>
      </c>
      <c r="C28" s="64" t="s">
        <v>96</v>
      </c>
      <c r="D28" s="75" t="s">
        <v>97</v>
      </c>
      <c r="E28" s="73"/>
      <c r="F28" s="73"/>
      <c r="G28" s="67"/>
      <c r="H28" s="67"/>
      <c r="I28" s="68"/>
      <c r="J28" s="69" t="str">
        <f t="shared" si="2"/>
        <v>F</v>
      </c>
      <c r="K28" s="69" t="str">
        <f t="shared" si="3"/>
        <v>0,0</v>
      </c>
      <c r="L28" s="67"/>
      <c r="M28" s="70" t="str">
        <f t="shared" si="4"/>
        <v>HỎNG</v>
      </c>
      <c r="N28" s="76"/>
    </row>
    <row r="29" spans="1:14" ht="18.75">
      <c r="A29" s="18">
        <v>17</v>
      </c>
      <c r="B29" s="49" t="s">
        <v>112</v>
      </c>
      <c r="C29" s="49" t="s">
        <v>113</v>
      </c>
      <c r="D29" s="28" t="s">
        <v>114</v>
      </c>
      <c r="E29" s="20"/>
      <c r="F29" s="20">
        <v>8</v>
      </c>
      <c r="G29" s="13">
        <f t="shared" si="0"/>
        <v>8</v>
      </c>
      <c r="H29" s="13">
        <v>9</v>
      </c>
      <c r="I29" s="12">
        <f t="shared" si="1"/>
        <v>8.6</v>
      </c>
      <c r="J29" s="30" t="str">
        <f t="shared" si="2"/>
        <v>A</v>
      </c>
      <c r="K29" s="30" t="str">
        <f t="shared" si="3"/>
        <v>4,0</v>
      </c>
      <c r="L29" s="13"/>
      <c r="M29" s="31" t="str">
        <f t="shared" si="4"/>
        <v>ĐẠT</v>
      </c>
      <c r="N29" s="7"/>
    </row>
    <row r="30" spans="1:14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>
        <v>7</v>
      </c>
      <c r="G30" s="13">
        <f t="shared" si="0"/>
        <v>7</v>
      </c>
      <c r="H30" s="13">
        <v>8</v>
      </c>
      <c r="I30" s="12">
        <f t="shared" si="1"/>
        <v>7.6</v>
      </c>
      <c r="J30" s="30" t="str">
        <f t="shared" si="2"/>
        <v>B</v>
      </c>
      <c r="K30" s="30" t="str">
        <f t="shared" si="3"/>
        <v>3,0</v>
      </c>
      <c r="L30" s="13"/>
      <c r="M30" s="31" t="str">
        <f t="shared" si="4"/>
        <v>ĐẠT</v>
      </c>
    </row>
    <row r="31" spans="1:14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  <c r="M31" s="7"/>
    </row>
    <row r="32" spans="1:14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  <c r="M32" s="10"/>
    </row>
    <row r="33" spans="1:13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  <c r="M33" s="7"/>
    </row>
    <row r="34" spans="1:13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  <c r="M34" s="7"/>
    </row>
    <row r="35" spans="1:13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  <c r="M35" s="7"/>
    </row>
    <row r="36" spans="1:13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  <c r="M36" s="7"/>
    </row>
    <row r="37" spans="1:13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  <c r="M37" s="11"/>
    </row>
  </sheetData>
  <mergeCells count="24">
    <mergeCell ref="A37:C37"/>
    <mergeCell ref="D37:E37"/>
    <mergeCell ref="G37:L37"/>
    <mergeCell ref="I11:I12"/>
    <mergeCell ref="J11:K11"/>
    <mergeCell ref="A32:C32"/>
    <mergeCell ref="D32:E32"/>
    <mergeCell ref="G32:L32"/>
    <mergeCell ref="A6:E6"/>
    <mergeCell ref="G6:N6"/>
    <mergeCell ref="G7:N7"/>
    <mergeCell ref="A10:A12"/>
    <mergeCell ref="B10:C12"/>
    <mergeCell ref="D10:D12"/>
    <mergeCell ref="E10:G10"/>
    <mergeCell ref="I10:K10"/>
    <mergeCell ref="L10:L12"/>
    <mergeCell ref="E11:G11"/>
    <mergeCell ref="A1:E1"/>
    <mergeCell ref="G1:L1"/>
    <mergeCell ref="A2:E2"/>
    <mergeCell ref="G2:L2"/>
    <mergeCell ref="A5:E5"/>
    <mergeCell ref="G5:N5"/>
  </mergeCells>
  <pageMargins left="0.2" right="0.21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8"/>
  <sheetViews>
    <sheetView workbookViewId="0">
      <selection activeCell="J6" sqref="J6:T6"/>
    </sheetView>
  </sheetViews>
  <sheetFormatPr defaultRowHeight="15"/>
  <cols>
    <col min="1" max="1" width="5.140625" customWidth="1"/>
    <col min="2" max="2" width="17.7109375" customWidth="1"/>
    <col min="3" max="3" width="8.140625" customWidth="1"/>
    <col min="4" max="4" width="12.42578125" customWidth="1"/>
    <col min="5" max="8" width="5.5703125" customWidth="1"/>
    <col min="9" max="9" width="8.140625" customWidth="1"/>
    <col min="10" max="11" width="6.140625" customWidth="1"/>
    <col min="15" max="15" width="7.140625" customWidth="1"/>
    <col min="16" max="16" width="6.7109375" customWidth="1"/>
    <col min="17" max="17" width="7.28515625" customWidth="1"/>
    <col min="18" max="18" width="6.85546875" customWidth="1"/>
  </cols>
  <sheetData>
    <row r="1" spans="1:20" ht="15.75">
      <c r="A1" s="117" t="s">
        <v>0</v>
      </c>
      <c r="B1" s="117"/>
      <c r="C1" s="117"/>
      <c r="D1" s="117"/>
      <c r="E1" s="117"/>
      <c r="F1" s="61"/>
      <c r="G1" s="61"/>
      <c r="H1" s="34"/>
      <c r="I1" s="47"/>
      <c r="J1" s="114" t="s">
        <v>1</v>
      </c>
      <c r="K1" s="114"/>
      <c r="L1" s="114"/>
      <c r="M1" s="114"/>
      <c r="N1" s="114"/>
      <c r="O1" s="114"/>
      <c r="P1" s="114"/>
      <c r="Q1" s="114"/>
      <c r="R1" s="114"/>
      <c r="S1" s="7"/>
      <c r="T1" s="7"/>
    </row>
    <row r="2" spans="1:20" ht="15.75">
      <c r="A2" s="115" t="s">
        <v>2</v>
      </c>
      <c r="B2" s="115"/>
      <c r="C2" s="115"/>
      <c r="D2" s="115"/>
      <c r="E2" s="115"/>
      <c r="F2" s="59"/>
      <c r="G2" s="59"/>
      <c r="H2" s="35"/>
      <c r="I2" s="45"/>
      <c r="J2" s="114" t="s">
        <v>3</v>
      </c>
      <c r="K2" s="114"/>
      <c r="L2" s="114"/>
      <c r="M2" s="114"/>
      <c r="N2" s="114"/>
      <c r="O2" s="114"/>
      <c r="P2" s="114"/>
      <c r="Q2" s="114"/>
      <c r="R2" s="114"/>
      <c r="S2" s="7"/>
      <c r="T2" s="7"/>
    </row>
    <row r="3" spans="1:20" ht="15.75">
      <c r="A3" s="3"/>
      <c r="B3" s="3"/>
      <c r="C3" s="3"/>
      <c r="D3" s="3"/>
      <c r="E3" s="3"/>
      <c r="F3" s="3"/>
      <c r="G3" s="3"/>
      <c r="H3" s="3"/>
      <c r="I3" s="3"/>
      <c r="J3" s="34"/>
      <c r="K3" s="62"/>
      <c r="L3" s="3"/>
      <c r="M3" s="3"/>
      <c r="N3" s="3"/>
      <c r="O3" s="3"/>
      <c r="P3" s="3"/>
      <c r="Q3" s="3"/>
      <c r="R3" s="3"/>
      <c r="S3" s="7"/>
      <c r="T3" s="7"/>
    </row>
    <row r="4" spans="1:20" ht="15.75">
      <c r="A4" s="3"/>
      <c r="B4" s="3"/>
      <c r="C4" s="3"/>
      <c r="D4" s="3"/>
      <c r="E4" s="3"/>
      <c r="F4" s="3"/>
      <c r="G4" s="3"/>
      <c r="H4" s="3"/>
      <c r="I4" s="3"/>
      <c r="J4" s="34"/>
      <c r="K4" s="62"/>
      <c r="L4" s="3"/>
      <c r="M4" s="3"/>
      <c r="N4" s="3"/>
      <c r="O4" s="3"/>
      <c r="P4" s="3"/>
      <c r="Q4" s="3"/>
      <c r="R4" s="3"/>
      <c r="S4" s="7"/>
      <c r="T4" s="7"/>
    </row>
    <row r="5" spans="1:20" ht="15.75">
      <c r="A5" s="116" t="s">
        <v>38</v>
      </c>
      <c r="B5" s="116"/>
      <c r="C5" s="116"/>
      <c r="D5" s="116"/>
      <c r="E5" s="116"/>
      <c r="F5" s="60"/>
      <c r="G5" s="60"/>
      <c r="H5" s="36"/>
      <c r="I5" s="46"/>
      <c r="J5" s="103" t="s">
        <v>39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5.75">
      <c r="A6" s="116" t="s">
        <v>41</v>
      </c>
      <c r="B6" s="116"/>
      <c r="C6" s="116"/>
      <c r="D6" s="116"/>
      <c r="E6" s="116"/>
      <c r="F6" s="60"/>
      <c r="G6" s="60"/>
      <c r="H6" s="36"/>
      <c r="I6" s="46"/>
      <c r="J6" s="103" t="s">
        <v>123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ht="15.75">
      <c r="A7" s="3"/>
      <c r="B7" s="3"/>
      <c r="C7" s="3"/>
      <c r="D7" s="3"/>
      <c r="E7" s="3"/>
      <c r="F7" s="3"/>
      <c r="G7" s="3"/>
      <c r="H7" s="3"/>
      <c r="I7" s="3"/>
      <c r="J7" s="103" t="s">
        <v>6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5"/>
      <c r="M8" s="5"/>
      <c r="N8" s="5"/>
      <c r="O8" s="5"/>
      <c r="P8" s="5"/>
      <c r="Q8" s="5"/>
      <c r="R8" s="5"/>
      <c r="S8" s="1"/>
      <c r="T8" s="1"/>
    </row>
    <row r="9" spans="1:20" ht="15.75">
      <c r="A9" s="5"/>
      <c r="B9" s="5"/>
      <c r="C9" s="5"/>
      <c r="D9" s="5"/>
      <c r="E9" s="5"/>
      <c r="F9" s="5"/>
      <c r="G9" s="5"/>
      <c r="H9" s="5"/>
      <c r="I9" s="5"/>
      <c r="J9" s="6"/>
      <c r="K9" s="6"/>
      <c r="L9" s="5"/>
      <c r="M9" s="5"/>
      <c r="N9" s="5"/>
      <c r="O9" s="5"/>
      <c r="P9" s="5"/>
      <c r="Q9" s="5"/>
      <c r="R9" s="5"/>
      <c r="S9" s="1"/>
      <c r="T9" s="1"/>
    </row>
    <row r="10" spans="1:20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19"/>
      <c r="I10" s="119"/>
      <c r="J10" s="120"/>
      <c r="K10" s="100" t="s">
        <v>118</v>
      </c>
      <c r="L10" s="118" t="s">
        <v>11</v>
      </c>
      <c r="M10" s="120"/>
      <c r="N10" s="121" t="s">
        <v>111</v>
      </c>
      <c r="O10" s="94" t="s">
        <v>12</v>
      </c>
      <c r="P10" s="95"/>
      <c r="Q10" s="96"/>
      <c r="R10" s="100" t="s">
        <v>13</v>
      </c>
      <c r="S10" s="15"/>
      <c r="T10" s="15"/>
    </row>
    <row r="11" spans="1:20">
      <c r="A11" s="104"/>
      <c r="B11" s="107"/>
      <c r="C11" s="108"/>
      <c r="D11" s="104"/>
      <c r="E11" s="118" t="s">
        <v>14</v>
      </c>
      <c r="F11" s="119"/>
      <c r="G11" s="119"/>
      <c r="H11" s="119"/>
      <c r="I11" s="119"/>
      <c r="J11" s="120"/>
      <c r="K11" s="123"/>
      <c r="L11" s="121" t="s">
        <v>109</v>
      </c>
      <c r="M11" s="121" t="s">
        <v>110</v>
      </c>
      <c r="N11" s="123"/>
      <c r="O11" s="97" t="s">
        <v>16</v>
      </c>
      <c r="P11" s="99" t="s">
        <v>17</v>
      </c>
      <c r="Q11" s="99"/>
      <c r="R11" s="101"/>
      <c r="S11" s="15"/>
      <c r="T11" s="15"/>
    </row>
    <row r="12" spans="1:20" ht="42.75">
      <c r="A12" s="104"/>
      <c r="B12" s="109"/>
      <c r="C12" s="110"/>
      <c r="D12" s="104"/>
      <c r="E12" s="124" t="s">
        <v>18</v>
      </c>
      <c r="F12" s="125"/>
      <c r="G12" s="124" t="s">
        <v>28</v>
      </c>
      <c r="H12" s="125"/>
      <c r="I12" s="32" t="s">
        <v>107</v>
      </c>
      <c r="J12" s="43" t="s">
        <v>108</v>
      </c>
      <c r="K12" s="122"/>
      <c r="L12" s="122"/>
      <c r="M12" s="122"/>
      <c r="N12" s="122"/>
      <c r="O12" s="98"/>
      <c r="P12" s="38" t="s">
        <v>21</v>
      </c>
      <c r="Q12" s="38" t="s">
        <v>22</v>
      </c>
      <c r="R12" s="102"/>
      <c r="S12" s="15"/>
      <c r="T12" s="15"/>
    </row>
    <row r="13" spans="1:20" ht="18.75">
      <c r="A13" s="18">
        <v>1</v>
      </c>
      <c r="B13" s="48" t="s">
        <v>53</v>
      </c>
      <c r="C13" s="49" t="s">
        <v>54</v>
      </c>
      <c r="D13" s="28" t="s">
        <v>55</v>
      </c>
      <c r="E13" s="20">
        <v>8</v>
      </c>
      <c r="F13" s="20">
        <v>10</v>
      </c>
      <c r="G13" s="20">
        <v>8</v>
      </c>
      <c r="H13" s="20">
        <v>6</v>
      </c>
      <c r="I13" s="77">
        <f>ROUND((E13+F13+G13*2+H13*2)/6,1)</f>
        <v>7.7</v>
      </c>
      <c r="J13" s="13">
        <v>8.3000000000000007</v>
      </c>
      <c r="K13" s="78">
        <f>ROUND((I13*2+J13)/3,1)</f>
        <v>7.9</v>
      </c>
      <c r="L13" s="13">
        <v>8</v>
      </c>
      <c r="M13" s="13">
        <v>7</v>
      </c>
      <c r="N13" s="78">
        <f>ROUND((L13*2+M13)/3,1)</f>
        <v>7.7</v>
      </c>
      <c r="O13" s="12">
        <f>ROUND((K13*0.4+N13*0.6),1)</f>
        <v>7.8</v>
      </c>
      <c r="P13" s="30" t="str">
        <f>IF(O13&gt;=8.5,"A",IF(O13&gt;=7.8,"B+",IF(O13&gt;=7,"B",IF(O13&gt;=6.3,"C+",IF(O13&gt;=5.5,"C",IF(O13&gt;=4.8,"D+",IF(O13&gt;=4,"D",IF(O13&gt;=3,"F+","F"))))))))</f>
        <v>B+</v>
      </c>
      <c r="Q13" s="30" t="str">
        <f>IF(P13="A","4,0",IF(P13="B+","3,5",IF(P13="B","3,0",IF(P13="C+","2,5",IF(P13="C","2,0",IF(P13="D+","1,5",IF(P13="D","1,0",IF(P13="F+","0,5","0,0"))))))))</f>
        <v>3,5</v>
      </c>
      <c r="R13" s="13"/>
      <c r="S13" s="31" t="str">
        <f>IF(Q13&gt;="1,0","ĐẠT",IF(Q13&lt;"1,0","HỎNG",))</f>
        <v>ĐẠT</v>
      </c>
      <c r="T13" s="19">
        <v>0</v>
      </c>
    </row>
    <row r="14" spans="1:20" ht="18.75">
      <c r="A14" s="18">
        <v>2</v>
      </c>
      <c r="B14" s="48" t="s">
        <v>56</v>
      </c>
      <c r="C14" s="49" t="s">
        <v>54</v>
      </c>
      <c r="D14" s="28" t="s">
        <v>57</v>
      </c>
      <c r="E14" s="20">
        <v>8</v>
      </c>
      <c r="F14" s="20">
        <v>9</v>
      </c>
      <c r="G14" s="20">
        <v>8</v>
      </c>
      <c r="H14" s="20">
        <v>6</v>
      </c>
      <c r="I14" s="77">
        <f t="shared" ref="I14:I30" si="0">ROUND((E14+F14+G14*2+H14*2)/6,1)</f>
        <v>7.5</v>
      </c>
      <c r="J14" s="13">
        <v>8.1</v>
      </c>
      <c r="K14" s="78">
        <f t="shared" ref="K14:K30" si="1">ROUND((I14*2+J14)/3,1)</f>
        <v>7.7</v>
      </c>
      <c r="L14" s="13">
        <v>8</v>
      </c>
      <c r="M14" s="13">
        <v>7.5</v>
      </c>
      <c r="N14" s="78">
        <f t="shared" ref="N14:N30" si="2">ROUND((L14*2+M14)/3,1)</f>
        <v>7.8</v>
      </c>
      <c r="O14" s="12">
        <f t="shared" ref="O14:O30" si="3">ROUND((K14*0.4+N14*0.6),1)</f>
        <v>7.8</v>
      </c>
      <c r="P14" s="30" t="str">
        <f t="shared" ref="P14:P28" si="4">IF(O14&gt;=8.5,"A",IF(O14&gt;=7.8,"B+",IF(O14&gt;=7,"B",IF(O14&gt;=6.3,"C+",IF(O14&gt;=5.5,"C",IF(O14&gt;=4.8,"D+",IF(O14&gt;=4,"D",IF(O14&gt;=3,"F+","F"))))))))</f>
        <v>B+</v>
      </c>
      <c r="Q14" s="30" t="str">
        <f t="shared" ref="Q14:Q28" si="5">IF(P14="A","4,0",IF(P14="B+","3,5",IF(P14="B","3,0",IF(P14="C+","2,5",IF(P14="C","2,0",IF(P14="D+","1,5",IF(P14="D","1,0",IF(P14="F+","0,5","0,0"))))))))</f>
        <v>3,5</v>
      </c>
      <c r="R14" s="13"/>
      <c r="S14" s="31" t="str">
        <f t="shared" ref="S14:S28" si="6">IF(Q14&gt;="1,0","ĐẠT",IF(Q14&lt;"1,0","HỎNG",))</f>
        <v>ĐẠT</v>
      </c>
      <c r="T14" s="15"/>
    </row>
    <row r="15" spans="1:20" ht="18.75">
      <c r="A15" s="18">
        <v>3</v>
      </c>
      <c r="B15" s="49" t="s">
        <v>40</v>
      </c>
      <c r="C15" s="49" t="s">
        <v>58</v>
      </c>
      <c r="D15" s="28" t="s">
        <v>59</v>
      </c>
      <c r="E15" s="21">
        <v>7</v>
      </c>
      <c r="F15" s="21">
        <v>7.5</v>
      </c>
      <c r="G15" s="21">
        <v>9</v>
      </c>
      <c r="H15" s="21">
        <v>8</v>
      </c>
      <c r="I15" s="77">
        <f t="shared" si="0"/>
        <v>8.1</v>
      </c>
      <c r="J15" s="13">
        <v>8.1999999999999993</v>
      </c>
      <c r="K15" s="78">
        <f t="shared" si="1"/>
        <v>8.1</v>
      </c>
      <c r="L15" s="13">
        <v>8</v>
      </c>
      <c r="M15" s="13">
        <v>8</v>
      </c>
      <c r="N15" s="78">
        <f t="shared" si="2"/>
        <v>8</v>
      </c>
      <c r="O15" s="12">
        <f t="shared" si="3"/>
        <v>8</v>
      </c>
      <c r="P15" s="30" t="str">
        <f t="shared" si="4"/>
        <v>B+</v>
      </c>
      <c r="Q15" s="30" t="str">
        <f t="shared" si="5"/>
        <v>3,5</v>
      </c>
      <c r="R15" s="13"/>
      <c r="S15" s="31" t="str">
        <f t="shared" si="6"/>
        <v>ĐẠT</v>
      </c>
      <c r="T15" s="25"/>
    </row>
    <row r="16" spans="1:20" ht="18.75">
      <c r="A16" s="18">
        <v>4</v>
      </c>
      <c r="B16" s="49" t="s">
        <v>60</v>
      </c>
      <c r="C16" s="49" t="s">
        <v>61</v>
      </c>
      <c r="D16" s="28" t="s">
        <v>62</v>
      </c>
      <c r="E16" s="20">
        <v>8</v>
      </c>
      <c r="F16" s="20">
        <v>9</v>
      </c>
      <c r="G16" s="20">
        <v>9</v>
      </c>
      <c r="H16" s="20">
        <v>7</v>
      </c>
      <c r="I16" s="77">
        <f t="shared" si="0"/>
        <v>8.1999999999999993</v>
      </c>
      <c r="J16" s="13">
        <v>8.1999999999999993</v>
      </c>
      <c r="K16" s="78">
        <f t="shared" si="1"/>
        <v>8.1999999999999993</v>
      </c>
      <c r="L16" s="13">
        <v>8.5</v>
      </c>
      <c r="M16" s="13">
        <v>8</v>
      </c>
      <c r="N16" s="78">
        <f t="shared" si="2"/>
        <v>8.3000000000000007</v>
      </c>
      <c r="O16" s="12">
        <f t="shared" si="3"/>
        <v>8.3000000000000007</v>
      </c>
      <c r="P16" s="30" t="str">
        <f t="shared" si="4"/>
        <v>B+</v>
      </c>
      <c r="Q16" s="30" t="str">
        <f t="shared" si="5"/>
        <v>3,5</v>
      </c>
      <c r="R16" s="13"/>
      <c r="S16" s="31" t="str">
        <f t="shared" si="6"/>
        <v>ĐẠT</v>
      </c>
      <c r="T16" s="15"/>
    </row>
    <row r="17" spans="1:20" ht="18.75">
      <c r="A17" s="18">
        <v>5</v>
      </c>
      <c r="B17" s="49" t="s">
        <v>63</v>
      </c>
      <c r="C17" s="49" t="s">
        <v>64</v>
      </c>
      <c r="D17" s="28" t="s">
        <v>65</v>
      </c>
      <c r="E17" s="20">
        <v>8</v>
      </c>
      <c r="F17" s="20">
        <v>9.5</v>
      </c>
      <c r="G17" s="20">
        <v>8</v>
      </c>
      <c r="H17" s="20">
        <v>7.5</v>
      </c>
      <c r="I17" s="77">
        <f t="shared" si="0"/>
        <v>8.1</v>
      </c>
      <c r="J17" s="13">
        <v>8.1</v>
      </c>
      <c r="K17" s="78">
        <f t="shared" si="1"/>
        <v>8.1</v>
      </c>
      <c r="L17" s="13">
        <v>7.5</v>
      </c>
      <c r="M17" s="13">
        <v>7.5</v>
      </c>
      <c r="N17" s="78">
        <f t="shared" si="2"/>
        <v>7.5</v>
      </c>
      <c r="O17" s="12">
        <f t="shared" si="3"/>
        <v>7.7</v>
      </c>
      <c r="P17" s="30" t="str">
        <f t="shared" si="4"/>
        <v>B</v>
      </c>
      <c r="Q17" s="30" t="str">
        <f t="shared" si="5"/>
        <v>3,0</v>
      </c>
      <c r="R17" s="13"/>
      <c r="S17" s="31" t="str">
        <f t="shared" si="6"/>
        <v>ĐẠT</v>
      </c>
      <c r="T17" s="25"/>
    </row>
    <row r="18" spans="1:20" ht="18.75">
      <c r="A18" s="18">
        <v>6</v>
      </c>
      <c r="B18" s="49" t="s">
        <v>27</v>
      </c>
      <c r="C18" s="49" t="s">
        <v>66</v>
      </c>
      <c r="D18" s="28" t="s">
        <v>67</v>
      </c>
      <c r="E18" s="20">
        <v>7</v>
      </c>
      <c r="F18" s="20">
        <v>9</v>
      </c>
      <c r="G18" s="20">
        <v>9</v>
      </c>
      <c r="H18" s="20">
        <v>7</v>
      </c>
      <c r="I18" s="77">
        <f t="shared" si="0"/>
        <v>8</v>
      </c>
      <c r="J18" s="13">
        <v>8.4</v>
      </c>
      <c r="K18" s="78">
        <f t="shared" si="1"/>
        <v>8.1</v>
      </c>
      <c r="L18" s="13">
        <v>6.5</v>
      </c>
      <c r="M18" s="13">
        <v>8</v>
      </c>
      <c r="N18" s="78">
        <f t="shared" si="2"/>
        <v>7</v>
      </c>
      <c r="O18" s="12">
        <f t="shared" si="3"/>
        <v>7.4</v>
      </c>
      <c r="P18" s="30" t="str">
        <f t="shared" ref="P18:P25" si="7">IF(O18&gt;=8.5,"A",IF(O18&gt;=7.8,"B+",IF(O18&gt;=7,"B",IF(O18&gt;=6.3,"C+",IF(O18&gt;=5.5,"C",IF(O18&gt;=4.8,"D+",IF(O18&gt;=4,"D",IF(O18&gt;=3,"F+","F"))))))))</f>
        <v>B</v>
      </c>
      <c r="Q18" s="30" t="str">
        <f t="shared" ref="Q18:Q25" si="8">IF(P18="A","4,0",IF(P18="B+","3,5",IF(P18="B","3,0",IF(P18="C+","2,5",IF(P18="C","2,0",IF(P18="D+","1,5",IF(P18="D","1,0",IF(P18="F+","0,5","0,0"))))))))</f>
        <v>3,0</v>
      </c>
      <c r="R18" s="13"/>
      <c r="S18" s="31" t="str">
        <f t="shared" ref="S18:S25" si="9">IF(Q18&gt;="1,0","ĐẠT",IF(Q18&lt;"1,0","HỎNG",))</f>
        <v>ĐẠT</v>
      </c>
      <c r="T18" s="15"/>
    </row>
    <row r="19" spans="1:20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>
        <v>7.5</v>
      </c>
      <c r="F19" s="20">
        <v>9</v>
      </c>
      <c r="G19" s="20">
        <v>8</v>
      </c>
      <c r="H19" s="20">
        <v>7</v>
      </c>
      <c r="I19" s="77">
        <f t="shared" si="0"/>
        <v>7.8</v>
      </c>
      <c r="J19" s="13">
        <v>8.1999999999999993</v>
      </c>
      <c r="K19" s="78">
        <f t="shared" si="1"/>
        <v>7.9</v>
      </c>
      <c r="L19" s="13">
        <v>8</v>
      </c>
      <c r="M19" s="13">
        <v>8</v>
      </c>
      <c r="N19" s="78">
        <f t="shared" si="2"/>
        <v>8</v>
      </c>
      <c r="O19" s="12">
        <f t="shared" si="3"/>
        <v>8</v>
      </c>
      <c r="P19" s="30" t="str">
        <f t="shared" si="7"/>
        <v>B+</v>
      </c>
      <c r="Q19" s="30" t="str">
        <f t="shared" si="8"/>
        <v>3,5</v>
      </c>
      <c r="R19" s="13"/>
      <c r="S19" s="31" t="str">
        <f t="shared" si="9"/>
        <v>ĐẠT</v>
      </c>
      <c r="T19" s="15"/>
    </row>
    <row r="20" spans="1:20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>
        <v>7</v>
      </c>
      <c r="F20" s="20">
        <v>9</v>
      </c>
      <c r="G20" s="20">
        <v>8</v>
      </c>
      <c r="H20" s="20">
        <v>7</v>
      </c>
      <c r="I20" s="77">
        <f t="shared" si="0"/>
        <v>7.7</v>
      </c>
      <c r="J20" s="13">
        <v>8.3000000000000007</v>
      </c>
      <c r="K20" s="78">
        <f t="shared" si="1"/>
        <v>7.9</v>
      </c>
      <c r="L20" s="13">
        <v>7.5</v>
      </c>
      <c r="M20" s="13">
        <v>8</v>
      </c>
      <c r="N20" s="78">
        <f t="shared" si="2"/>
        <v>7.7</v>
      </c>
      <c r="O20" s="12">
        <f t="shared" si="3"/>
        <v>7.8</v>
      </c>
      <c r="P20" s="30" t="str">
        <f t="shared" si="7"/>
        <v>B+</v>
      </c>
      <c r="Q20" s="30" t="str">
        <f t="shared" si="8"/>
        <v>3,5</v>
      </c>
      <c r="R20" s="13"/>
      <c r="S20" s="31" t="str">
        <f t="shared" si="9"/>
        <v>ĐẠT</v>
      </c>
      <c r="T20" s="25"/>
    </row>
    <row r="21" spans="1:20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>
        <v>7.5</v>
      </c>
      <c r="F21" s="20">
        <v>8.5</v>
      </c>
      <c r="G21" s="20">
        <v>8</v>
      </c>
      <c r="H21" s="20">
        <v>7</v>
      </c>
      <c r="I21" s="77">
        <f t="shared" si="0"/>
        <v>7.7</v>
      </c>
      <c r="J21" s="13">
        <v>8.5</v>
      </c>
      <c r="K21" s="78">
        <f t="shared" si="1"/>
        <v>8</v>
      </c>
      <c r="L21" s="13">
        <v>7.5</v>
      </c>
      <c r="M21" s="13">
        <v>7.5</v>
      </c>
      <c r="N21" s="78">
        <f t="shared" si="2"/>
        <v>7.5</v>
      </c>
      <c r="O21" s="12">
        <f t="shared" si="3"/>
        <v>7.7</v>
      </c>
      <c r="P21" s="30" t="str">
        <f t="shared" si="7"/>
        <v>B</v>
      </c>
      <c r="Q21" s="30" t="str">
        <f t="shared" si="8"/>
        <v>3,0</v>
      </c>
      <c r="R21" s="13"/>
      <c r="S21" s="31" t="str">
        <f t="shared" si="9"/>
        <v>ĐẠT</v>
      </c>
      <c r="T21" s="25"/>
    </row>
    <row r="22" spans="1:20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>
        <v>7</v>
      </c>
      <c r="F22" s="20">
        <v>8</v>
      </c>
      <c r="G22" s="20">
        <v>9</v>
      </c>
      <c r="H22" s="20">
        <v>7.5</v>
      </c>
      <c r="I22" s="77">
        <f t="shared" si="0"/>
        <v>8</v>
      </c>
      <c r="J22" s="13">
        <v>7.9</v>
      </c>
      <c r="K22" s="78">
        <f t="shared" si="1"/>
        <v>8</v>
      </c>
      <c r="L22" s="13">
        <v>9</v>
      </c>
      <c r="M22" s="13">
        <v>6</v>
      </c>
      <c r="N22" s="78">
        <f t="shared" si="2"/>
        <v>8</v>
      </c>
      <c r="O22" s="12">
        <f t="shared" si="3"/>
        <v>8</v>
      </c>
      <c r="P22" s="30" t="str">
        <f t="shared" si="7"/>
        <v>B+</v>
      </c>
      <c r="Q22" s="30" t="str">
        <f t="shared" si="8"/>
        <v>3,5</v>
      </c>
      <c r="R22" s="13"/>
      <c r="S22" s="31" t="str">
        <f t="shared" si="9"/>
        <v>ĐẠT</v>
      </c>
      <c r="T22" s="25"/>
    </row>
    <row r="23" spans="1:20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>
        <v>7.5</v>
      </c>
      <c r="F23" s="20">
        <v>8.5</v>
      </c>
      <c r="G23" s="20">
        <v>8</v>
      </c>
      <c r="H23" s="20">
        <v>7</v>
      </c>
      <c r="I23" s="77">
        <f t="shared" si="0"/>
        <v>7.7</v>
      </c>
      <c r="J23" s="13">
        <v>8.5</v>
      </c>
      <c r="K23" s="78">
        <f t="shared" si="1"/>
        <v>8</v>
      </c>
      <c r="L23" s="13">
        <v>8</v>
      </c>
      <c r="M23" s="13">
        <v>7</v>
      </c>
      <c r="N23" s="78">
        <f t="shared" si="2"/>
        <v>7.7</v>
      </c>
      <c r="O23" s="12">
        <f t="shared" si="3"/>
        <v>7.8</v>
      </c>
      <c r="P23" s="30" t="str">
        <f t="shared" si="7"/>
        <v>B+</v>
      </c>
      <c r="Q23" s="30" t="str">
        <f t="shared" si="8"/>
        <v>3,5</v>
      </c>
      <c r="R23" s="13"/>
      <c r="S23" s="31" t="str">
        <f t="shared" si="9"/>
        <v>ĐẠT</v>
      </c>
      <c r="T23" s="25"/>
    </row>
    <row r="24" spans="1:20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>
        <v>7</v>
      </c>
      <c r="F24" s="20">
        <v>9</v>
      </c>
      <c r="G24" s="20">
        <v>8</v>
      </c>
      <c r="H24" s="20">
        <v>7</v>
      </c>
      <c r="I24" s="77">
        <f t="shared" si="0"/>
        <v>7.7</v>
      </c>
      <c r="J24" s="13">
        <v>8.3000000000000007</v>
      </c>
      <c r="K24" s="78">
        <f t="shared" si="1"/>
        <v>7.9</v>
      </c>
      <c r="L24" s="13">
        <v>8</v>
      </c>
      <c r="M24" s="13">
        <v>7.5</v>
      </c>
      <c r="N24" s="78">
        <f t="shared" si="2"/>
        <v>7.8</v>
      </c>
      <c r="O24" s="12">
        <f t="shared" si="3"/>
        <v>7.8</v>
      </c>
      <c r="P24" s="30" t="str">
        <f t="shared" si="7"/>
        <v>B+</v>
      </c>
      <c r="Q24" s="30" t="str">
        <f t="shared" si="8"/>
        <v>3,5</v>
      </c>
      <c r="R24" s="13"/>
      <c r="S24" s="31" t="str">
        <f t="shared" si="9"/>
        <v>ĐẠT</v>
      </c>
      <c r="T24" s="25"/>
    </row>
    <row r="25" spans="1:20" ht="18.75">
      <c r="A25" s="18">
        <v>13</v>
      </c>
      <c r="B25" s="49" t="s">
        <v>86</v>
      </c>
      <c r="C25" s="49" t="s">
        <v>87</v>
      </c>
      <c r="D25" s="28" t="s">
        <v>88</v>
      </c>
      <c r="E25" s="20">
        <v>8.5</v>
      </c>
      <c r="F25" s="20">
        <v>8</v>
      </c>
      <c r="G25" s="20">
        <v>9</v>
      </c>
      <c r="H25" s="20">
        <v>7</v>
      </c>
      <c r="I25" s="77">
        <f t="shared" si="0"/>
        <v>8.1</v>
      </c>
      <c r="J25" s="13">
        <v>8.6999999999999993</v>
      </c>
      <c r="K25" s="78">
        <f t="shared" si="1"/>
        <v>8.3000000000000007</v>
      </c>
      <c r="L25" s="13">
        <v>8</v>
      </c>
      <c r="M25" s="13">
        <v>7.5</v>
      </c>
      <c r="N25" s="78">
        <f t="shared" si="2"/>
        <v>7.8</v>
      </c>
      <c r="O25" s="12">
        <f t="shared" si="3"/>
        <v>8</v>
      </c>
      <c r="P25" s="30" t="str">
        <f t="shared" si="7"/>
        <v>B+</v>
      </c>
      <c r="Q25" s="30" t="str">
        <f t="shared" si="8"/>
        <v>3,5</v>
      </c>
      <c r="R25" s="13"/>
      <c r="S25" s="31" t="str">
        <f t="shared" si="9"/>
        <v>ĐẠT</v>
      </c>
      <c r="T25" s="7"/>
    </row>
    <row r="26" spans="1:20" ht="18.75">
      <c r="A26" s="18">
        <v>14</v>
      </c>
      <c r="B26" s="49" t="s">
        <v>89</v>
      </c>
      <c r="C26" s="49" t="s">
        <v>90</v>
      </c>
      <c r="D26" s="28" t="s">
        <v>91</v>
      </c>
      <c r="E26" s="20">
        <v>8</v>
      </c>
      <c r="F26" s="20">
        <v>8</v>
      </c>
      <c r="G26" s="20">
        <v>8</v>
      </c>
      <c r="H26" s="20">
        <v>7.5</v>
      </c>
      <c r="I26" s="77">
        <f t="shared" si="0"/>
        <v>7.8</v>
      </c>
      <c r="J26" s="13">
        <v>8.4</v>
      </c>
      <c r="K26" s="78">
        <f t="shared" si="1"/>
        <v>8</v>
      </c>
      <c r="L26" s="13">
        <v>8</v>
      </c>
      <c r="M26" s="13">
        <v>8.5</v>
      </c>
      <c r="N26" s="78">
        <f t="shared" si="2"/>
        <v>8.1999999999999993</v>
      </c>
      <c r="O26" s="12">
        <f t="shared" si="3"/>
        <v>8.1</v>
      </c>
      <c r="P26" s="30" t="str">
        <f t="shared" si="4"/>
        <v>B+</v>
      </c>
      <c r="Q26" s="30" t="str">
        <f t="shared" si="5"/>
        <v>3,5</v>
      </c>
      <c r="R26" s="13"/>
      <c r="S26" s="31" t="str">
        <f t="shared" si="6"/>
        <v>ĐẠT</v>
      </c>
      <c r="T26" s="7"/>
    </row>
    <row r="27" spans="1:20" ht="18.75">
      <c r="A27" s="18">
        <v>15</v>
      </c>
      <c r="B27" s="49" t="s">
        <v>92</v>
      </c>
      <c r="C27" s="49" t="s">
        <v>93</v>
      </c>
      <c r="D27" s="28" t="s">
        <v>94</v>
      </c>
      <c r="E27" s="21">
        <v>8.5</v>
      </c>
      <c r="F27" s="21">
        <v>8</v>
      </c>
      <c r="G27" s="21">
        <v>9</v>
      </c>
      <c r="H27" s="21">
        <v>7.5</v>
      </c>
      <c r="I27" s="77">
        <f t="shared" si="0"/>
        <v>8.3000000000000007</v>
      </c>
      <c r="J27" s="13">
        <v>8.3000000000000007</v>
      </c>
      <c r="K27" s="78">
        <f t="shared" si="1"/>
        <v>8.3000000000000007</v>
      </c>
      <c r="L27" s="13">
        <v>7.5</v>
      </c>
      <c r="M27" s="13">
        <v>6</v>
      </c>
      <c r="N27" s="78">
        <f t="shared" si="2"/>
        <v>7</v>
      </c>
      <c r="O27" s="12">
        <f t="shared" si="3"/>
        <v>7.5</v>
      </c>
      <c r="P27" s="30" t="str">
        <f t="shared" si="4"/>
        <v>B</v>
      </c>
      <c r="Q27" s="30" t="str">
        <f t="shared" si="5"/>
        <v>3,0</v>
      </c>
      <c r="R27" s="13"/>
      <c r="S27" s="31" t="str">
        <f t="shared" si="6"/>
        <v>ĐẠT</v>
      </c>
      <c r="T27" s="10"/>
    </row>
    <row r="28" spans="1:20" ht="18.75">
      <c r="A28" s="18">
        <v>16</v>
      </c>
      <c r="B28" s="49" t="s">
        <v>95</v>
      </c>
      <c r="C28" s="49" t="s">
        <v>96</v>
      </c>
      <c r="D28" s="29" t="s">
        <v>97</v>
      </c>
      <c r="E28" s="21">
        <v>8</v>
      </c>
      <c r="F28" s="21">
        <v>7.5</v>
      </c>
      <c r="G28" s="21">
        <v>9</v>
      </c>
      <c r="H28" s="21">
        <v>7.5</v>
      </c>
      <c r="I28" s="77">
        <f t="shared" si="0"/>
        <v>8.1</v>
      </c>
      <c r="J28" s="13">
        <v>8.3000000000000007</v>
      </c>
      <c r="K28" s="78">
        <f t="shared" si="1"/>
        <v>8.1999999999999993</v>
      </c>
      <c r="L28" s="13">
        <v>8</v>
      </c>
      <c r="M28" s="13">
        <v>8</v>
      </c>
      <c r="N28" s="78">
        <f t="shared" si="2"/>
        <v>8</v>
      </c>
      <c r="O28" s="12">
        <f t="shared" si="3"/>
        <v>8.1</v>
      </c>
      <c r="P28" s="30" t="str">
        <f t="shared" si="4"/>
        <v>B+</v>
      </c>
      <c r="Q28" s="30" t="str">
        <f t="shared" si="5"/>
        <v>3,5</v>
      </c>
      <c r="R28" s="13"/>
      <c r="S28" s="31" t="str">
        <f t="shared" si="6"/>
        <v>ĐẠT</v>
      </c>
      <c r="T28" s="7"/>
    </row>
    <row r="29" spans="1:20" ht="18.75">
      <c r="A29" s="18">
        <v>17</v>
      </c>
      <c r="B29" s="49" t="s">
        <v>112</v>
      </c>
      <c r="C29" s="49" t="s">
        <v>113</v>
      </c>
      <c r="D29" s="28" t="s">
        <v>114</v>
      </c>
      <c r="E29" s="21">
        <v>8.5</v>
      </c>
      <c r="F29" s="21">
        <v>8</v>
      </c>
      <c r="G29" s="21">
        <v>8</v>
      </c>
      <c r="H29" s="21">
        <v>8</v>
      </c>
      <c r="I29" s="77">
        <f t="shared" si="0"/>
        <v>8.1</v>
      </c>
      <c r="J29" s="13">
        <v>8.5</v>
      </c>
      <c r="K29" s="78">
        <f t="shared" si="1"/>
        <v>8.1999999999999993</v>
      </c>
      <c r="L29" s="13">
        <v>8</v>
      </c>
      <c r="M29" s="13">
        <v>7</v>
      </c>
      <c r="N29" s="78">
        <f t="shared" si="2"/>
        <v>7.7</v>
      </c>
      <c r="O29" s="12">
        <f t="shared" si="3"/>
        <v>7.9</v>
      </c>
      <c r="P29" s="30" t="str">
        <f t="shared" ref="P29:P30" si="10">IF(O29&gt;=8.5,"A",IF(O29&gt;=7.8,"B+",IF(O29&gt;=7,"B",IF(O29&gt;=6.3,"C+",IF(O29&gt;=5.5,"C",IF(O29&gt;=4.8,"D+",IF(O29&gt;=4,"D",IF(O29&gt;=3,"F+","F"))))))))</f>
        <v>B+</v>
      </c>
      <c r="Q29" s="30" t="str">
        <f t="shared" ref="Q29:Q30" si="11">IF(P29="A","4,0",IF(P29="B+","3,5",IF(P29="B","3,0",IF(P29="C+","2,5",IF(P29="C","2,0",IF(P29="D+","1,5",IF(P29="D","1,0",IF(P29="F+","0,5","0,0"))))))))</f>
        <v>3,5</v>
      </c>
      <c r="R29" s="13"/>
      <c r="S29" s="31" t="str">
        <f t="shared" ref="S29:S30" si="12">IF(Q29&gt;="1,0","ĐẠT",IF(Q29&lt;"1,0","HỎNG",))</f>
        <v>ĐẠT</v>
      </c>
      <c r="T29" s="7"/>
    </row>
    <row r="30" spans="1:20" ht="18.75">
      <c r="A30" s="18">
        <v>18</v>
      </c>
      <c r="B30" s="49" t="s">
        <v>98</v>
      </c>
      <c r="C30" s="49" t="s">
        <v>99</v>
      </c>
      <c r="D30" s="50" t="s">
        <v>100</v>
      </c>
      <c r="E30" s="21">
        <v>8</v>
      </c>
      <c r="F30" s="21">
        <v>8</v>
      </c>
      <c r="G30" s="21">
        <v>8</v>
      </c>
      <c r="H30" s="21">
        <v>7.5</v>
      </c>
      <c r="I30" s="77">
        <f t="shared" si="0"/>
        <v>7.8</v>
      </c>
      <c r="J30" s="13">
        <v>8.3000000000000007</v>
      </c>
      <c r="K30" s="78">
        <f t="shared" si="1"/>
        <v>8</v>
      </c>
      <c r="L30" s="13">
        <v>7.5</v>
      </c>
      <c r="M30" s="13">
        <v>8</v>
      </c>
      <c r="N30" s="78">
        <f t="shared" si="2"/>
        <v>7.7</v>
      </c>
      <c r="O30" s="12">
        <f t="shared" si="3"/>
        <v>7.8</v>
      </c>
      <c r="P30" s="30" t="str">
        <f t="shared" si="10"/>
        <v>B+</v>
      </c>
      <c r="Q30" s="30" t="str">
        <f t="shared" si="11"/>
        <v>3,5</v>
      </c>
      <c r="R30" s="13"/>
      <c r="S30" s="31" t="str">
        <f t="shared" si="12"/>
        <v>ĐẠT</v>
      </c>
      <c r="T30" s="7"/>
    </row>
    <row r="31" spans="1:20" ht="15.75">
      <c r="A31" s="7"/>
      <c r="B31" s="7"/>
      <c r="C31" s="7"/>
      <c r="D31" s="7"/>
      <c r="E31" s="93" t="s">
        <v>42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7"/>
      <c r="T31" s="11"/>
    </row>
    <row r="32" spans="1:20" ht="15.75">
      <c r="A32" s="7"/>
      <c r="B32" s="7"/>
      <c r="C32" s="7"/>
      <c r="D32" s="7"/>
      <c r="E32" s="33"/>
      <c r="F32" s="58"/>
      <c r="G32" s="58"/>
      <c r="H32" s="33"/>
      <c r="I32" s="41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.75">
      <c r="A33" s="91" t="s">
        <v>23</v>
      </c>
      <c r="B33" s="91"/>
      <c r="C33" s="91"/>
      <c r="D33" s="91"/>
      <c r="E33" s="91"/>
      <c r="F33" s="58"/>
      <c r="G33" s="58"/>
      <c r="H33" s="33"/>
      <c r="I33" s="41"/>
      <c r="J33" s="92" t="s">
        <v>24</v>
      </c>
      <c r="K33" s="92"/>
      <c r="L33" s="92"/>
      <c r="M33" s="92"/>
      <c r="N33" s="92"/>
      <c r="O33" s="92"/>
      <c r="P33" s="92"/>
      <c r="Q33" s="92"/>
      <c r="R33" s="92"/>
      <c r="S33" s="10"/>
    </row>
    <row r="34" spans="1:19" ht="15.75">
      <c r="A34" s="9"/>
      <c r="B34" s="9"/>
      <c r="C34" s="9"/>
      <c r="D34" s="9"/>
      <c r="E34" s="33"/>
      <c r="F34" s="58"/>
      <c r="G34" s="58"/>
      <c r="H34" s="33"/>
      <c r="I34" s="41"/>
      <c r="J34" s="9"/>
      <c r="K34" s="9"/>
      <c r="L34" s="7"/>
      <c r="M34" s="7"/>
      <c r="N34" s="7"/>
      <c r="O34" s="7"/>
      <c r="P34" s="7"/>
      <c r="Q34" s="7"/>
      <c r="R34" s="7"/>
      <c r="S34" s="7"/>
    </row>
    <row r="35" spans="1:19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</row>
    <row r="36" spans="1:19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7"/>
      <c r="M36" s="7"/>
      <c r="N36" s="7"/>
      <c r="O36" s="7"/>
      <c r="P36" s="7"/>
      <c r="Q36" s="7"/>
      <c r="R36" s="7"/>
      <c r="S36" s="7"/>
    </row>
    <row r="37" spans="1:19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7"/>
      <c r="M37" s="7"/>
      <c r="N37" s="7"/>
      <c r="O37" s="7"/>
      <c r="P37" s="7"/>
      <c r="Q37" s="7"/>
      <c r="R37" s="7"/>
      <c r="S37" s="7"/>
    </row>
    <row r="38" spans="1:19" ht="15.75">
      <c r="A38" s="91" t="s">
        <v>25</v>
      </c>
      <c r="B38" s="91"/>
      <c r="C38" s="91"/>
      <c r="D38" s="91"/>
      <c r="E38" s="91"/>
      <c r="F38" s="58"/>
      <c r="G38" s="58"/>
      <c r="H38" s="33"/>
      <c r="I38" s="41"/>
      <c r="J38" s="91" t="s">
        <v>26</v>
      </c>
      <c r="K38" s="91"/>
      <c r="L38" s="91"/>
      <c r="M38" s="91"/>
      <c r="N38" s="91"/>
      <c r="O38" s="91"/>
      <c r="P38" s="91"/>
      <c r="Q38" s="91"/>
      <c r="R38" s="91"/>
      <c r="S38" s="11"/>
    </row>
  </sheetData>
  <mergeCells count="32">
    <mergeCell ref="A38:C38"/>
    <mergeCell ref="D38:E38"/>
    <mergeCell ref="J38:R38"/>
    <mergeCell ref="O11:O12"/>
    <mergeCell ref="P11:Q11"/>
    <mergeCell ref="E31:R31"/>
    <mergeCell ref="A33:C33"/>
    <mergeCell ref="D33:E33"/>
    <mergeCell ref="J33:R33"/>
    <mergeCell ref="K10:K12"/>
    <mergeCell ref="A6:E6"/>
    <mergeCell ref="J6:T6"/>
    <mergeCell ref="J7:T7"/>
    <mergeCell ref="A10:A12"/>
    <mergeCell ref="B10:C12"/>
    <mergeCell ref="D10:D12"/>
    <mergeCell ref="E10:J10"/>
    <mergeCell ref="O10:Q10"/>
    <mergeCell ref="R10:R12"/>
    <mergeCell ref="E11:J11"/>
    <mergeCell ref="L10:M10"/>
    <mergeCell ref="L11:L12"/>
    <mergeCell ref="M11:M12"/>
    <mergeCell ref="N10:N12"/>
    <mergeCell ref="G12:H12"/>
    <mergeCell ref="E12:F12"/>
    <mergeCell ref="A1:E1"/>
    <mergeCell ref="J1:R1"/>
    <mergeCell ref="A2:E2"/>
    <mergeCell ref="J2:R2"/>
    <mergeCell ref="A5:E5"/>
    <mergeCell ref="J5:T5"/>
  </mergeCells>
  <pageMargins left="0.2" right="0.21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G6" sqref="G6:Q6"/>
    </sheetView>
  </sheetViews>
  <sheetFormatPr defaultRowHeight="15"/>
  <cols>
    <col min="1" max="1" width="5.140625" customWidth="1"/>
    <col min="2" max="2" width="22.5703125" customWidth="1"/>
    <col min="3" max="3" width="8.140625" customWidth="1"/>
    <col min="4" max="4" width="12.42578125" customWidth="1"/>
    <col min="5" max="6" width="5.5703125" customWidth="1"/>
    <col min="7" max="7" width="6.140625" customWidth="1"/>
    <col min="9" max="9" width="7.140625" customWidth="1"/>
    <col min="10" max="10" width="6.7109375" customWidth="1"/>
    <col min="11" max="11" width="7.28515625" customWidth="1"/>
    <col min="12" max="12" width="6.85546875" customWidth="1"/>
  </cols>
  <sheetData>
    <row r="1" spans="1:17" ht="15.75">
      <c r="A1" s="117" t="s">
        <v>0</v>
      </c>
      <c r="B1" s="117"/>
      <c r="C1" s="117"/>
      <c r="D1" s="117"/>
      <c r="E1" s="117"/>
      <c r="F1" s="34"/>
      <c r="G1" s="114" t="s">
        <v>1</v>
      </c>
      <c r="H1" s="114"/>
      <c r="I1" s="114"/>
      <c r="J1" s="114"/>
      <c r="K1" s="114"/>
      <c r="L1" s="114"/>
      <c r="M1" s="7"/>
      <c r="N1" s="7"/>
    </row>
    <row r="2" spans="1:17" ht="15.75">
      <c r="A2" s="115" t="s">
        <v>2</v>
      </c>
      <c r="B2" s="115"/>
      <c r="C2" s="115"/>
      <c r="D2" s="115"/>
      <c r="E2" s="115"/>
      <c r="F2" s="35"/>
      <c r="G2" s="114" t="s">
        <v>3</v>
      </c>
      <c r="H2" s="114"/>
      <c r="I2" s="114"/>
      <c r="J2" s="114"/>
      <c r="K2" s="114"/>
      <c r="L2" s="114"/>
      <c r="M2" s="7"/>
      <c r="N2" s="7"/>
    </row>
    <row r="3" spans="1:17" ht="15.75">
      <c r="A3" s="3"/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7"/>
      <c r="N3" s="7"/>
    </row>
    <row r="4" spans="1:17" ht="15.75">
      <c r="A4" s="3"/>
      <c r="B4" s="3"/>
      <c r="C4" s="3"/>
      <c r="D4" s="3"/>
      <c r="E4" s="3"/>
      <c r="F4" s="3"/>
      <c r="G4" s="34"/>
      <c r="H4" s="3"/>
      <c r="I4" s="3"/>
      <c r="J4" s="3"/>
      <c r="K4" s="3"/>
      <c r="L4" s="3"/>
      <c r="M4" s="7"/>
      <c r="N4" s="7"/>
    </row>
    <row r="5" spans="1:17" ht="15.75">
      <c r="A5" s="116" t="s">
        <v>33</v>
      </c>
      <c r="B5" s="116"/>
      <c r="C5" s="116"/>
      <c r="D5" s="116"/>
      <c r="E5" s="116"/>
      <c r="F5" s="36"/>
      <c r="G5" s="103" t="s">
        <v>39</v>
      </c>
      <c r="H5" s="103"/>
      <c r="I5" s="103"/>
      <c r="J5" s="103"/>
      <c r="K5" s="103"/>
      <c r="L5" s="103"/>
      <c r="M5" s="103"/>
      <c r="N5" s="103"/>
    </row>
    <row r="6" spans="1:17" ht="15.75">
      <c r="A6" s="116" t="s">
        <v>41</v>
      </c>
      <c r="B6" s="116"/>
      <c r="C6" s="116"/>
      <c r="D6" s="116"/>
      <c r="E6" s="116"/>
      <c r="F6" s="36"/>
      <c r="G6" s="103" t="s">
        <v>123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5.75">
      <c r="A7" s="3"/>
      <c r="B7" s="3"/>
      <c r="C7" s="3"/>
      <c r="D7" s="3"/>
      <c r="E7" s="3"/>
      <c r="F7" s="3"/>
      <c r="G7" s="103" t="s">
        <v>6</v>
      </c>
      <c r="H7" s="103"/>
      <c r="I7" s="103"/>
      <c r="J7" s="103"/>
      <c r="K7" s="103"/>
      <c r="L7" s="103"/>
      <c r="M7" s="103"/>
      <c r="N7" s="103"/>
    </row>
    <row r="8" spans="1:17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1"/>
      <c r="N8" s="1"/>
    </row>
    <row r="9" spans="1:17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1"/>
      <c r="N9" s="1"/>
    </row>
    <row r="10" spans="1:17" ht="15" customHeight="1">
      <c r="A10" s="104" t="s">
        <v>7</v>
      </c>
      <c r="B10" s="105" t="s">
        <v>8</v>
      </c>
      <c r="C10" s="106"/>
      <c r="D10" s="104" t="s">
        <v>9</v>
      </c>
      <c r="E10" s="118" t="s">
        <v>10</v>
      </c>
      <c r="F10" s="119"/>
      <c r="G10" s="119"/>
      <c r="H10" s="120"/>
      <c r="I10" s="118" t="s">
        <v>11</v>
      </c>
      <c r="J10" s="120"/>
      <c r="K10" s="121" t="s">
        <v>111</v>
      </c>
      <c r="L10" s="94" t="s">
        <v>12</v>
      </c>
      <c r="M10" s="95"/>
      <c r="N10" s="96"/>
      <c r="O10" s="100" t="s">
        <v>13</v>
      </c>
      <c r="P10" s="15"/>
    </row>
    <row r="11" spans="1:17" ht="15" customHeight="1">
      <c r="A11" s="104"/>
      <c r="B11" s="107"/>
      <c r="C11" s="108"/>
      <c r="D11" s="104"/>
      <c r="E11" s="118" t="s">
        <v>14</v>
      </c>
      <c r="F11" s="119"/>
      <c r="G11" s="119"/>
      <c r="H11" s="120"/>
      <c r="I11" s="121" t="s">
        <v>109</v>
      </c>
      <c r="J11" s="121" t="s">
        <v>110</v>
      </c>
      <c r="K11" s="123"/>
      <c r="L11" s="97" t="s">
        <v>16</v>
      </c>
      <c r="M11" s="99" t="s">
        <v>17</v>
      </c>
      <c r="N11" s="99"/>
      <c r="O11" s="101"/>
      <c r="P11" s="15"/>
    </row>
    <row r="12" spans="1:17" ht="42.75">
      <c r="A12" s="104"/>
      <c r="B12" s="109"/>
      <c r="C12" s="110"/>
      <c r="D12" s="104"/>
      <c r="E12" s="40" t="s">
        <v>18</v>
      </c>
      <c r="F12" s="32" t="s">
        <v>28</v>
      </c>
      <c r="G12" s="32" t="s">
        <v>107</v>
      </c>
      <c r="H12" s="43" t="s">
        <v>108</v>
      </c>
      <c r="I12" s="122"/>
      <c r="J12" s="122"/>
      <c r="K12" s="122"/>
      <c r="L12" s="98"/>
      <c r="M12" s="42" t="s">
        <v>21</v>
      </c>
      <c r="N12" s="42" t="s">
        <v>22</v>
      </c>
      <c r="O12" s="102"/>
      <c r="P12" s="15"/>
    </row>
    <row r="13" spans="1:17" ht="18.75">
      <c r="A13" s="18">
        <v>1</v>
      </c>
      <c r="B13" s="48" t="s">
        <v>53</v>
      </c>
      <c r="C13" s="49" t="s">
        <v>54</v>
      </c>
      <c r="D13" s="28" t="s">
        <v>55</v>
      </c>
      <c r="E13" s="20"/>
      <c r="F13" s="20"/>
      <c r="G13" s="20"/>
      <c r="H13" s="13"/>
      <c r="I13" s="13"/>
      <c r="J13" s="13"/>
      <c r="K13" s="13"/>
      <c r="L13" s="12"/>
      <c r="M13" s="30" t="str">
        <f>IF(L13&gt;=8.5,"A",IF(L13&gt;=7.8,"B+",IF(L13&gt;=7,"B",IF(L13&gt;=6.3,"C+",IF(L13&gt;=5.5,"C",IF(L13&gt;=4.8,"D+",IF(L13&gt;=4,"D",IF(L13&gt;=3,"F+","F"))))))))</f>
        <v>F</v>
      </c>
      <c r="N13" s="30" t="str">
        <f>IF(M13="A","4,0",IF(M13="B+","3,5",IF(M13="B","3,0",IF(M13="C+","2,5",IF(M13="C","2,0",IF(M13="D+","1,5",IF(M13="D","1,0",IF(M13="F+","0,5","0,0"))))))))</f>
        <v>0,0</v>
      </c>
      <c r="O13" s="13"/>
      <c r="P13" s="31" t="str">
        <f>IF(N13&gt;="1,0","ĐẠT",IF(N13&lt;"1,0","HỎNG",))</f>
        <v>HỎNG</v>
      </c>
      <c r="Q13" s="19">
        <v>0</v>
      </c>
    </row>
    <row r="14" spans="1:17" ht="18.75">
      <c r="A14" s="18">
        <v>2</v>
      </c>
      <c r="B14" s="48" t="s">
        <v>56</v>
      </c>
      <c r="C14" s="49" t="s">
        <v>54</v>
      </c>
      <c r="D14" s="28" t="s">
        <v>57</v>
      </c>
      <c r="E14" s="20"/>
      <c r="F14" s="20"/>
      <c r="G14" s="20"/>
      <c r="H14" s="13"/>
      <c r="I14" s="13"/>
      <c r="J14" s="13"/>
      <c r="K14" s="13"/>
      <c r="L14" s="12">
        <v>8.4</v>
      </c>
      <c r="M14" s="30" t="str">
        <f t="shared" ref="M14:M30" si="0">IF(L14&gt;=8.5,"A",IF(L14&gt;=7.8,"B+",IF(L14&gt;=7,"B",IF(L14&gt;=6.3,"C+",IF(L14&gt;=5.5,"C",IF(L14&gt;=4.8,"D+",IF(L14&gt;=4,"D",IF(L14&gt;=3,"F+","F"))))))))</f>
        <v>B+</v>
      </c>
      <c r="N14" s="30" t="str">
        <f t="shared" ref="N14:N30" si="1">IF(M14="A","4,0",IF(M14="B+","3,5",IF(M14="B","3,0",IF(M14="C+","2,5",IF(M14="C","2,0",IF(M14="D+","1,5",IF(M14="D","1,0",IF(M14="F+","0,5","0,0"))))))))</f>
        <v>3,5</v>
      </c>
      <c r="O14" s="13"/>
      <c r="P14" s="31" t="str">
        <f t="shared" ref="P14:P30" si="2">IF(N14&gt;="1,0","ĐẠT",IF(N14&lt;"1,0","HỎNG",))</f>
        <v>ĐẠT</v>
      </c>
      <c r="Q14" s="15"/>
    </row>
    <row r="15" spans="1:17" ht="18.75">
      <c r="A15" s="18">
        <v>3</v>
      </c>
      <c r="B15" s="49" t="s">
        <v>40</v>
      </c>
      <c r="C15" s="49" t="s">
        <v>58</v>
      </c>
      <c r="D15" s="28" t="s">
        <v>59</v>
      </c>
      <c r="E15" s="21"/>
      <c r="F15" s="21"/>
      <c r="G15" s="21"/>
      <c r="H15" s="13"/>
      <c r="I15" s="13"/>
      <c r="J15" s="13"/>
      <c r="K15" s="13"/>
      <c r="L15" s="12"/>
      <c r="M15" s="30" t="str">
        <f t="shared" si="0"/>
        <v>F</v>
      </c>
      <c r="N15" s="30" t="str">
        <f t="shared" si="1"/>
        <v>0,0</v>
      </c>
      <c r="O15" s="13"/>
      <c r="P15" s="31" t="str">
        <f t="shared" si="2"/>
        <v>HỎNG</v>
      </c>
      <c r="Q15" s="25"/>
    </row>
    <row r="16" spans="1:17" ht="18.75">
      <c r="A16" s="18">
        <v>4</v>
      </c>
      <c r="B16" s="49" t="s">
        <v>60</v>
      </c>
      <c r="C16" s="49" t="s">
        <v>61</v>
      </c>
      <c r="D16" s="28" t="s">
        <v>62</v>
      </c>
      <c r="E16" s="20"/>
      <c r="F16" s="20"/>
      <c r="G16" s="20"/>
      <c r="H16" s="13"/>
      <c r="I16" s="13"/>
      <c r="J16" s="13"/>
      <c r="K16" s="13"/>
      <c r="L16" s="12"/>
      <c r="M16" s="30" t="str">
        <f t="shared" si="0"/>
        <v>F</v>
      </c>
      <c r="N16" s="30" t="str">
        <f t="shared" si="1"/>
        <v>0,0</v>
      </c>
      <c r="O16" s="13"/>
      <c r="P16" s="31" t="str">
        <f t="shared" si="2"/>
        <v>HỎNG</v>
      </c>
      <c r="Q16" s="15"/>
    </row>
    <row r="17" spans="1:17" ht="18.75">
      <c r="A17" s="18">
        <v>5</v>
      </c>
      <c r="B17" s="49" t="s">
        <v>63</v>
      </c>
      <c r="C17" s="49" t="s">
        <v>64</v>
      </c>
      <c r="D17" s="28" t="s">
        <v>65</v>
      </c>
      <c r="E17" s="20"/>
      <c r="F17" s="20"/>
      <c r="G17" s="20"/>
      <c r="H17" s="13"/>
      <c r="I17" s="13"/>
      <c r="J17" s="13"/>
      <c r="K17" s="13"/>
      <c r="L17" s="12"/>
      <c r="M17" s="30" t="str">
        <f t="shared" si="0"/>
        <v>F</v>
      </c>
      <c r="N17" s="30" t="str">
        <f t="shared" si="1"/>
        <v>0,0</v>
      </c>
      <c r="O17" s="13"/>
      <c r="P17" s="31" t="str">
        <f t="shared" si="2"/>
        <v>HỎNG</v>
      </c>
      <c r="Q17" s="25"/>
    </row>
    <row r="18" spans="1:17" ht="18.75">
      <c r="A18" s="18">
        <v>6</v>
      </c>
      <c r="B18" s="49" t="s">
        <v>27</v>
      </c>
      <c r="C18" s="49" t="s">
        <v>66</v>
      </c>
      <c r="D18" s="28" t="s">
        <v>67</v>
      </c>
      <c r="E18" s="20"/>
      <c r="F18" s="20"/>
      <c r="G18" s="20"/>
      <c r="H18" s="13"/>
      <c r="I18" s="13"/>
      <c r="J18" s="13"/>
      <c r="K18" s="13"/>
      <c r="L18" s="12"/>
      <c r="M18" s="30" t="str">
        <f t="shared" si="0"/>
        <v>F</v>
      </c>
      <c r="N18" s="30" t="str">
        <f t="shared" si="1"/>
        <v>0,0</v>
      </c>
      <c r="O18" s="13"/>
      <c r="P18" s="31" t="str">
        <f t="shared" si="2"/>
        <v>HỎNG</v>
      </c>
      <c r="Q18" s="15"/>
    </row>
    <row r="19" spans="1:17" s="27" customFormat="1" ht="18.75">
      <c r="A19" s="18">
        <v>7</v>
      </c>
      <c r="B19" s="49" t="s">
        <v>68</v>
      </c>
      <c r="C19" s="49" t="s">
        <v>69</v>
      </c>
      <c r="D19" s="28" t="s">
        <v>70</v>
      </c>
      <c r="E19" s="20"/>
      <c r="F19" s="20"/>
      <c r="G19" s="20"/>
      <c r="H19" s="13"/>
      <c r="I19" s="13"/>
      <c r="J19" s="13"/>
      <c r="K19" s="13"/>
      <c r="L19" s="12"/>
      <c r="M19" s="30" t="str">
        <f t="shared" si="0"/>
        <v>F</v>
      </c>
      <c r="N19" s="30" t="str">
        <f t="shared" si="1"/>
        <v>0,0</v>
      </c>
      <c r="O19" s="13"/>
      <c r="P19" s="31" t="str">
        <f t="shared" si="2"/>
        <v>HỎNG</v>
      </c>
      <c r="Q19" s="15"/>
    </row>
    <row r="20" spans="1:17" s="27" customFormat="1" ht="18.75">
      <c r="A20" s="18">
        <v>8</v>
      </c>
      <c r="B20" s="49" t="s">
        <v>71</v>
      </c>
      <c r="C20" s="49" t="s">
        <v>72</v>
      </c>
      <c r="D20" s="28" t="s">
        <v>73</v>
      </c>
      <c r="E20" s="20"/>
      <c r="F20" s="20"/>
      <c r="G20" s="20"/>
      <c r="H20" s="13"/>
      <c r="I20" s="13">
        <v>7</v>
      </c>
      <c r="J20" s="13"/>
      <c r="K20" s="13"/>
      <c r="L20" s="12"/>
      <c r="M20" s="30" t="str">
        <f t="shared" si="0"/>
        <v>F</v>
      </c>
      <c r="N20" s="30" t="str">
        <f t="shared" si="1"/>
        <v>0,0</v>
      </c>
      <c r="O20" s="13"/>
      <c r="P20" s="31" t="str">
        <f t="shared" si="2"/>
        <v>HỎNG</v>
      </c>
      <c r="Q20" s="25"/>
    </row>
    <row r="21" spans="1:17" s="27" customFormat="1" ht="18.75">
      <c r="A21" s="18">
        <v>9</v>
      </c>
      <c r="B21" s="49" t="s">
        <v>74</v>
      </c>
      <c r="C21" s="49" t="s">
        <v>75</v>
      </c>
      <c r="D21" s="28" t="s">
        <v>76</v>
      </c>
      <c r="E21" s="20"/>
      <c r="F21" s="20"/>
      <c r="G21" s="20"/>
      <c r="H21" s="13"/>
      <c r="I21" s="13"/>
      <c r="J21" s="13"/>
      <c r="K21" s="13"/>
      <c r="L21" s="12"/>
      <c r="M21" s="30" t="str">
        <f t="shared" si="0"/>
        <v>F</v>
      </c>
      <c r="N21" s="30" t="str">
        <f t="shared" si="1"/>
        <v>0,0</v>
      </c>
      <c r="O21" s="13"/>
      <c r="P21" s="31" t="str">
        <f t="shared" si="2"/>
        <v>HỎNG</v>
      </c>
      <c r="Q21" s="25"/>
    </row>
    <row r="22" spans="1:17" s="27" customFormat="1" ht="18.75">
      <c r="A22" s="18">
        <v>10</v>
      </c>
      <c r="B22" s="49" t="s">
        <v>77</v>
      </c>
      <c r="C22" s="49" t="s">
        <v>78</v>
      </c>
      <c r="D22" s="28" t="s">
        <v>79</v>
      </c>
      <c r="E22" s="20"/>
      <c r="F22" s="20"/>
      <c r="G22" s="20"/>
      <c r="H22" s="13"/>
      <c r="I22" s="13"/>
      <c r="J22" s="13"/>
      <c r="K22" s="13"/>
      <c r="L22" s="12"/>
      <c r="M22" s="30" t="str">
        <f t="shared" si="0"/>
        <v>F</v>
      </c>
      <c r="N22" s="30" t="str">
        <f t="shared" si="1"/>
        <v>0,0</v>
      </c>
      <c r="O22" s="13"/>
      <c r="P22" s="31" t="str">
        <f t="shared" si="2"/>
        <v>HỎNG</v>
      </c>
      <c r="Q22" s="25"/>
    </row>
    <row r="23" spans="1:17" s="27" customFormat="1" ht="18.75">
      <c r="A23" s="18">
        <v>11</v>
      </c>
      <c r="B23" s="49" t="s">
        <v>80</v>
      </c>
      <c r="C23" s="49" t="s">
        <v>81</v>
      </c>
      <c r="D23" s="28" t="s">
        <v>82</v>
      </c>
      <c r="E23" s="20"/>
      <c r="F23" s="20"/>
      <c r="G23" s="20"/>
      <c r="H23" s="13"/>
      <c r="I23" s="13"/>
      <c r="J23" s="13"/>
      <c r="K23" s="13"/>
      <c r="L23" s="12"/>
      <c r="M23" s="30" t="str">
        <f t="shared" si="0"/>
        <v>F</v>
      </c>
      <c r="N23" s="30" t="str">
        <f t="shared" si="1"/>
        <v>0,0</v>
      </c>
      <c r="O23" s="13"/>
      <c r="P23" s="31" t="str">
        <f t="shared" si="2"/>
        <v>HỎNG</v>
      </c>
      <c r="Q23" s="25"/>
    </row>
    <row r="24" spans="1:17" s="27" customFormat="1" ht="18.75">
      <c r="A24" s="18">
        <v>12</v>
      </c>
      <c r="B24" s="49" t="s">
        <v>83</v>
      </c>
      <c r="C24" s="49" t="s">
        <v>84</v>
      </c>
      <c r="D24" s="28" t="s">
        <v>85</v>
      </c>
      <c r="E24" s="20"/>
      <c r="F24" s="20"/>
      <c r="G24" s="20"/>
      <c r="H24" s="13"/>
      <c r="I24" s="13"/>
      <c r="J24" s="13"/>
      <c r="K24" s="13"/>
      <c r="L24" s="12"/>
      <c r="M24" s="30" t="str">
        <f t="shared" si="0"/>
        <v>F</v>
      </c>
      <c r="N24" s="30" t="str">
        <f t="shared" si="1"/>
        <v>0,0</v>
      </c>
      <c r="O24" s="13"/>
      <c r="P24" s="31" t="str">
        <f t="shared" si="2"/>
        <v>HỎNG</v>
      </c>
      <c r="Q24" s="25"/>
    </row>
    <row r="25" spans="1:17" ht="18.75">
      <c r="A25" s="18">
        <v>13</v>
      </c>
      <c r="B25" s="49" t="s">
        <v>86</v>
      </c>
      <c r="C25" s="49" t="s">
        <v>87</v>
      </c>
      <c r="D25" s="28" t="s">
        <v>88</v>
      </c>
      <c r="E25" s="20"/>
      <c r="F25" s="20"/>
      <c r="G25" s="20"/>
      <c r="H25" s="13"/>
      <c r="I25" s="13"/>
      <c r="J25" s="13"/>
      <c r="K25" s="13"/>
      <c r="L25" s="12"/>
      <c r="M25" s="30" t="str">
        <f t="shared" si="0"/>
        <v>F</v>
      </c>
      <c r="N25" s="30" t="str">
        <f t="shared" si="1"/>
        <v>0,0</v>
      </c>
      <c r="O25" s="13"/>
      <c r="P25" s="31" t="str">
        <f t="shared" si="2"/>
        <v>HỎNG</v>
      </c>
      <c r="Q25" s="7"/>
    </row>
    <row r="26" spans="1:17" ht="18.75">
      <c r="A26" s="18">
        <v>14</v>
      </c>
      <c r="B26" s="49" t="s">
        <v>89</v>
      </c>
      <c r="C26" s="49" t="s">
        <v>90</v>
      </c>
      <c r="D26" s="28" t="s">
        <v>91</v>
      </c>
      <c r="E26" s="20"/>
      <c r="F26" s="20"/>
      <c r="G26" s="20"/>
      <c r="H26" s="13"/>
      <c r="I26" s="13"/>
      <c r="J26" s="13"/>
      <c r="K26" s="13"/>
      <c r="L26" s="12"/>
      <c r="M26" s="30" t="str">
        <f t="shared" si="0"/>
        <v>F</v>
      </c>
      <c r="N26" s="30" t="str">
        <f t="shared" si="1"/>
        <v>0,0</v>
      </c>
      <c r="O26" s="13"/>
      <c r="P26" s="31" t="str">
        <f t="shared" si="2"/>
        <v>HỎNG</v>
      </c>
      <c r="Q26" s="7"/>
    </row>
    <row r="27" spans="1:17" ht="18.75">
      <c r="A27" s="18">
        <v>15</v>
      </c>
      <c r="B27" s="49" t="s">
        <v>92</v>
      </c>
      <c r="C27" s="49" t="s">
        <v>93</v>
      </c>
      <c r="D27" s="28" t="s">
        <v>94</v>
      </c>
      <c r="E27" s="21"/>
      <c r="F27" s="21"/>
      <c r="G27" s="21"/>
      <c r="H27" s="13"/>
      <c r="I27" s="13"/>
      <c r="J27" s="13"/>
      <c r="K27" s="13"/>
      <c r="L27" s="12"/>
      <c r="M27" s="30" t="str">
        <f t="shared" si="0"/>
        <v>F</v>
      </c>
      <c r="N27" s="30" t="str">
        <f t="shared" si="1"/>
        <v>0,0</v>
      </c>
      <c r="O27" s="13"/>
      <c r="P27" s="31" t="str">
        <f t="shared" si="2"/>
        <v>HỎNG</v>
      </c>
      <c r="Q27" s="10"/>
    </row>
    <row r="28" spans="1:17" ht="18.75">
      <c r="A28" s="18">
        <v>16</v>
      </c>
      <c r="B28" s="49" t="s">
        <v>95</v>
      </c>
      <c r="C28" s="49" t="s">
        <v>96</v>
      </c>
      <c r="D28" s="29" t="s">
        <v>97</v>
      </c>
      <c r="E28" s="21"/>
      <c r="F28" s="21"/>
      <c r="G28" s="21"/>
      <c r="H28" s="13"/>
      <c r="I28" s="13"/>
      <c r="J28" s="13"/>
      <c r="K28" s="13"/>
      <c r="L28" s="12"/>
      <c r="M28" s="30" t="str">
        <f t="shared" si="0"/>
        <v>F</v>
      </c>
      <c r="N28" s="30" t="str">
        <f t="shared" si="1"/>
        <v>0,0</v>
      </c>
      <c r="O28" s="13"/>
      <c r="P28" s="31" t="str">
        <f t="shared" si="2"/>
        <v>HỎNG</v>
      </c>
      <c r="Q28" s="7"/>
    </row>
    <row r="29" spans="1:17" ht="18.75">
      <c r="A29" s="18">
        <v>17</v>
      </c>
      <c r="B29" s="49" t="s">
        <v>112</v>
      </c>
      <c r="C29" s="49" t="s">
        <v>113</v>
      </c>
      <c r="D29" s="28" t="s">
        <v>114</v>
      </c>
      <c r="E29" s="21"/>
      <c r="F29" s="21"/>
      <c r="G29" s="21"/>
      <c r="H29" s="13"/>
      <c r="I29" s="13"/>
      <c r="J29" s="13"/>
      <c r="K29" s="13"/>
      <c r="L29" s="12"/>
      <c r="M29" s="30" t="str">
        <f t="shared" si="0"/>
        <v>F</v>
      </c>
      <c r="N29" s="30" t="str">
        <f t="shared" si="1"/>
        <v>0,0</v>
      </c>
      <c r="O29" s="13"/>
      <c r="P29" s="31" t="str">
        <f t="shared" si="2"/>
        <v>HỎNG</v>
      </c>
      <c r="Q29" s="7"/>
    </row>
    <row r="30" spans="1:17" ht="18.75">
      <c r="A30" s="18">
        <v>18</v>
      </c>
      <c r="B30" s="49" t="s">
        <v>98</v>
      </c>
      <c r="C30" s="49" t="s">
        <v>99</v>
      </c>
      <c r="D30" s="50" t="s">
        <v>100</v>
      </c>
      <c r="E30" s="21"/>
      <c r="F30" s="21"/>
      <c r="G30" s="21"/>
      <c r="H30" s="13"/>
      <c r="I30" s="13"/>
      <c r="J30" s="13"/>
      <c r="K30" s="13"/>
      <c r="L30" s="12"/>
      <c r="M30" s="30" t="str">
        <f t="shared" si="0"/>
        <v>F</v>
      </c>
      <c r="N30" s="30" t="str">
        <f t="shared" si="1"/>
        <v>0,0</v>
      </c>
      <c r="O30" s="13"/>
      <c r="P30" s="31" t="str">
        <f t="shared" si="2"/>
        <v>HỎNG</v>
      </c>
      <c r="Q30" s="7"/>
    </row>
    <row r="31" spans="1:17" ht="15.75">
      <c r="A31" s="7"/>
      <c r="B31" s="7"/>
      <c r="C31" s="7"/>
      <c r="D31" s="7"/>
      <c r="E31" s="33"/>
      <c r="F31" s="33"/>
      <c r="G31" s="7"/>
      <c r="H31" s="7"/>
      <c r="I31" s="7"/>
      <c r="J31" s="7"/>
      <c r="K31" s="7"/>
      <c r="L31" s="7"/>
    </row>
    <row r="32" spans="1:17" ht="15.75">
      <c r="A32" s="91" t="s">
        <v>23</v>
      </c>
      <c r="B32" s="91"/>
      <c r="C32" s="91"/>
      <c r="D32" s="91"/>
      <c r="E32" s="91"/>
      <c r="F32" s="33"/>
      <c r="G32" s="92" t="s">
        <v>24</v>
      </c>
      <c r="H32" s="92"/>
      <c r="I32" s="92"/>
      <c r="J32" s="92"/>
      <c r="K32" s="92"/>
      <c r="L32" s="92"/>
    </row>
    <row r="33" spans="1:12" ht="15.75">
      <c r="A33" s="9"/>
      <c r="B33" s="9"/>
      <c r="C33" s="9"/>
      <c r="D33" s="9"/>
      <c r="E33" s="33"/>
      <c r="F33" s="33"/>
      <c r="G33" s="9"/>
      <c r="H33" s="7"/>
      <c r="I33" s="7"/>
      <c r="J33" s="7"/>
      <c r="K33" s="7"/>
      <c r="L33" s="7"/>
    </row>
    <row r="34" spans="1:12" ht="15.75">
      <c r="A34" s="9"/>
      <c r="B34" s="9"/>
      <c r="C34" s="9"/>
      <c r="D34" s="9"/>
      <c r="E34" s="9"/>
      <c r="F34" s="9"/>
      <c r="G34" s="9"/>
      <c r="H34" s="7"/>
      <c r="I34" s="7"/>
      <c r="J34" s="7"/>
      <c r="K34" s="7"/>
      <c r="L34" s="7"/>
    </row>
    <row r="35" spans="1:12" ht="15.75">
      <c r="A35" s="9"/>
      <c r="B35" s="9"/>
      <c r="C35" s="9"/>
      <c r="D35" s="9"/>
      <c r="E35" s="9"/>
      <c r="F35" s="9"/>
      <c r="G35" s="9"/>
      <c r="H35" s="7"/>
      <c r="I35" s="7"/>
      <c r="J35" s="7"/>
      <c r="K35" s="7"/>
      <c r="L35" s="7"/>
    </row>
    <row r="36" spans="1:12" ht="15.75">
      <c r="A36" s="9"/>
      <c r="B36" s="9"/>
      <c r="C36" s="9"/>
      <c r="D36" s="9"/>
      <c r="E36" s="9"/>
      <c r="F36" s="9"/>
      <c r="G36" s="9"/>
      <c r="H36" s="7"/>
      <c r="I36" s="7"/>
      <c r="J36" s="7"/>
      <c r="K36" s="7"/>
      <c r="L36" s="7"/>
    </row>
    <row r="37" spans="1:12" ht="15.75">
      <c r="A37" s="91" t="s">
        <v>25</v>
      </c>
      <c r="B37" s="91"/>
      <c r="C37" s="91"/>
      <c r="D37" s="91"/>
      <c r="E37" s="91"/>
      <c r="F37" s="33"/>
      <c r="G37" s="91" t="s">
        <v>26</v>
      </c>
      <c r="H37" s="91"/>
      <c r="I37" s="91"/>
      <c r="J37" s="91"/>
      <c r="K37" s="91"/>
      <c r="L37" s="91"/>
    </row>
  </sheetData>
  <mergeCells count="28">
    <mergeCell ref="A37:C37"/>
    <mergeCell ref="D37:E37"/>
    <mergeCell ref="G37:L37"/>
    <mergeCell ref="I11:I12"/>
    <mergeCell ref="A32:C32"/>
    <mergeCell ref="D32:E32"/>
    <mergeCell ref="G32:L32"/>
    <mergeCell ref="I10:J10"/>
    <mergeCell ref="K10:K12"/>
    <mergeCell ref="E11:H11"/>
    <mergeCell ref="J11:J12"/>
    <mergeCell ref="L10:N10"/>
    <mergeCell ref="G6:Q6"/>
    <mergeCell ref="O10:O12"/>
    <mergeCell ref="L11:L12"/>
    <mergeCell ref="M11:N11"/>
    <mergeCell ref="A1:E1"/>
    <mergeCell ref="G1:L1"/>
    <mergeCell ref="A2:E2"/>
    <mergeCell ref="G2:L2"/>
    <mergeCell ref="A5:E5"/>
    <mergeCell ref="G5:N5"/>
    <mergeCell ref="A6:E6"/>
    <mergeCell ref="G7:N7"/>
    <mergeCell ref="A10:A12"/>
    <mergeCell ref="B10:C12"/>
    <mergeCell ref="D10:D12"/>
    <mergeCell ref="E10:H10"/>
  </mergeCells>
  <pageMargins left="0.2" right="0.2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Chính trị</vt:lpstr>
      <vt:lpstr>Pháp luật</vt:lpstr>
      <vt:lpstr>Đại cương CNTT và TT</vt:lpstr>
      <vt:lpstr>Tiếng anh</vt:lpstr>
      <vt:lpstr>GDTC</vt:lpstr>
      <vt:lpstr>GDQP</vt:lpstr>
      <vt:lpstr>Viết và đọc tên thuốc</vt:lpstr>
      <vt:lpstr>Thực vật dược</vt:lpstr>
      <vt:lpstr>Hóa phân tích </vt:lpstr>
      <vt:lpstr>Giải phẩu sinh lý</vt:lpstr>
      <vt:lpstr>Pháp chế dược</vt:lpstr>
      <vt:lpstr>Bảo quản thuốc và thiết bị y tế</vt:lpstr>
      <vt:lpstr>Anh văn chuyên nghành</vt:lpstr>
      <vt:lpstr>Bào chế 1</vt:lpstr>
      <vt:lpstr>Bào chế 2)</vt:lpstr>
      <vt:lpstr>Hóa dược 1</vt:lpstr>
      <vt:lpstr>Hóa dược 2</vt:lpstr>
      <vt:lpstr>Dược liệu 1</vt:lpstr>
      <vt:lpstr>Dược liệu 2</vt:lpstr>
      <vt:lpstr>DL Sàng</vt:lpstr>
      <vt:lpstr>Kiểm nghiệm thuốc</vt:lpstr>
      <vt:lpstr>Thưc tập DLS</vt:lpstr>
      <vt:lpstr>Thực tập TN</vt:lpstr>
      <vt:lpstr>Marketing dược</vt:lpstr>
      <vt:lpstr>Sheet2</vt:lpstr>
      <vt:lpstr>Sheet3</vt:lpstr>
    </vt:vector>
  </TitlesOfParts>
  <Company>Mobile: 0985914073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SLK-ROY</dc:creator>
  <cp:lastModifiedBy>ADMIN</cp:lastModifiedBy>
  <cp:lastPrinted>2001-12-31T17:31:27Z</cp:lastPrinted>
  <dcterms:created xsi:type="dcterms:W3CDTF">2001-12-31T17:19:02Z</dcterms:created>
  <dcterms:modified xsi:type="dcterms:W3CDTF">2019-04-09T02:10:48Z</dcterms:modified>
</cp:coreProperties>
</file>